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55" tabRatio="708" firstSheet="2" activeTab="2"/>
  </bookViews>
  <sheets>
    <sheet name="表3.4.6-4テンプレートB  " sheetId="1" r:id="rId1"/>
    <sheet name="表3.4.5-3テンプレートB " sheetId="2" r:id="rId2"/>
    <sheet name="表3.3.4-2テンプレートB " sheetId="3" r:id="rId3"/>
    <sheet name="表3.2.4-3テンプレートB " sheetId="4" r:id="rId4"/>
    <sheet name="表3.1.4-3テンプレートB" sheetId="5" r:id="rId5"/>
    <sheet name="表2.5.1-3テンプレートB" sheetId="6" r:id="rId6"/>
  </sheets>
  <definedNames/>
  <calcPr fullCalcOnLoad="1"/>
</workbook>
</file>

<file path=xl/sharedStrings.xml><?xml version="1.0" encoding="utf-8"?>
<sst xmlns="http://schemas.openxmlformats.org/spreadsheetml/2006/main" count="954" uniqueCount="250">
  <si>
    <t>伝搬損</t>
  </si>
  <si>
    <t>伝搬損</t>
  </si>
  <si>
    <t>ゾーンカタログNo</t>
  </si>
  <si>
    <t>D1</t>
  </si>
  <si>
    <t>D2</t>
  </si>
  <si>
    <t>D3</t>
  </si>
  <si>
    <t>D4</t>
  </si>
  <si>
    <t>D5</t>
  </si>
  <si>
    <t>D6</t>
  </si>
  <si>
    <t>D7</t>
  </si>
  <si>
    <t>D8</t>
  </si>
  <si>
    <t>D9</t>
  </si>
  <si>
    <t>D10</t>
  </si>
  <si>
    <t>D11</t>
  </si>
  <si>
    <t>D12</t>
  </si>
  <si>
    <t>D13</t>
  </si>
  <si>
    <t>D14</t>
  </si>
  <si>
    <t>D15</t>
  </si>
  <si>
    <t>D16</t>
  </si>
  <si>
    <t>D17</t>
  </si>
  <si>
    <t>D18</t>
  </si>
  <si>
    <t>D19</t>
  </si>
  <si>
    <t>01</t>
  </si>
  <si>
    <t>10m</t>
  </si>
  <si>
    <t>U1</t>
  </si>
  <si>
    <t>U2</t>
  </si>
  <si>
    <t>U3</t>
  </si>
  <si>
    <t>U4</t>
  </si>
  <si>
    <t>U5</t>
  </si>
  <si>
    <t>U6</t>
  </si>
  <si>
    <t>U7</t>
  </si>
  <si>
    <t>U8</t>
  </si>
  <si>
    <t>U9</t>
  </si>
  <si>
    <t>U10</t>
  </si>
  <si>
    <t>U11</t>
  </si>
  <si>
    <t>U12</t>
  </si>
  <si>
    <t>U13</t>
  </si>
  <si>
    <t>U14</t>
  </si>
  <si>
    <t>U15</t>
  </si>
  <si>
    <t>U16</t>
  </si>
  <si>
    <t>U17</t>
  </si>
  <si>
    <t>基地局クラス</t>
  </si>
  <si>
    <t>閉空間/開空間</t>
  </si>
  <si>
    <t>開</t>
  </si>
  <si>
    <t>（自システム）</t>
  </si>
  <si>
    <t>（他システム）</t>
  </si>
  <si>
    <t>D7</t>
  </si>
  <si>
    <t>D16</t>
  </si>
  <si>
    <t>D17</t>
  </si>
  <si>
    <t>U3</t>
  </si>
  <si>
    <t>U14</t>
  </si>
  <si>
    <t>U15</t>
  </si>
  <si>
    <t>フロントガラスによる損失。-4dB固定とする</t>
  </si>
  <si>
    <t>ワイパーによる損失。干渉計算時は最悪時を考え0dBとする。</t>
  </si>
  <si>
    <t>受信性能の隣接チャネル減衰量を入力。0MHz：0dB、5MHz：25dB、10MHz：40dBとする</t>
  </si>
  <si>
    <t>ASK,QPSK共21dBとする。</t>
  </si>
  <si>
    <t>通信ゾーンに影響を与えない、最大干渉波レベル。=D13-D14</t>
  </si>
  <si>
    <t>D15以下になるために必要な干渉波の空間減衰量。
=D6+(D7+D8+D9+D10+D11+D12)-D15</t>
  </si>
  <si>
    <t>自システムの通信エリアが他システムとビルなどで見通しが無い場合-10dB入力する。</t>
  </si>
  <si>
    <t>干渉対象の他システムが地下街など同一閉空間に存在する場合、反射による輻射で10dBを加算する。</t>
  </si>
  <si>
    <r>
      <t>自由空間伝搬損失として、D19の減衰を実現する距離。
= 10</t>
    </r>
    <r>
      <rPr>
        <vertAlign val="superscript"/>
        <sz val="10"/>
        <rFont val="ＭＳ Ｐゴシック"/>
        <family val="3"/>
      </rPr>
      <t>(D19/20)</t>
    </r>
    <r>
      <rPr>
        <sz val="10"/>
        <rFont val="ＭＳ Ｐゴシック"/>
        <family val="3"/>
      </rPr>
      <t>*(λ/(4π))</t>
    </r>
  </si>
  <si>
    <t>ガイドラインのゾーンカタログを使用する場合は使用したゾーンのNoを記入</t>
  </si>
  <si>
    <t>無線ゾーンの通信エリア長を記入</t>
  </si>
  <si>
    <t>基地局のクラスを記入</t>
  </si>
  <si>
    <t>システムの設置が、地下などの閉空間か、屋外の開空間かを記入。</t>
  </si>
  <si>
    <t>他システムとの離調周波数を記入。</t>
  </si>
  <si>
    <t>通信エリア設計上の車載器での最小受信レベルを入力。-65dBmとする。</t>
  </si>
  <si>
    <t>通信ゾーンに影響を与えない、最大干渉波レベル。=U11-U12</t>
  </si>
  <si>
    <t>U13以下になるために必要な干渉波の空間減衰量。
=(U1+U2+U3+U4+U5+U6)+(U7+U8+U9-U10)-U13</t>
  </si>
  <si>
    <t>D20</t>
  </si>
  <si>
    <t>D21</t>
  </si>
  <si>
    <t>水平方向のアンテナ利得（ケーブル損含む）　=D2+D3+D4、　ゾーンカタログ使用時は記載あり。</t>
  </si>
  <si>
    <t>U18</t>
  </si>
  <si>
    <t>U19</t>
  </si>
  <si>
    <t>必要な他システムとの基地局間離隔距離。=U18+30m（最大通信エリア長）</t>
  </si>
  <si>
    <t>必要な他システムとの基地局間離隔距離。=D20+30m（最大通信エリア長）</t>
  </si>
  <si>
    <t>D6</t>
  </si>
  <si>
    <t>D9</t>
  </si>
  <si>
    <t>D13</t>
  </si>
  <si>
    <t>D14</t>
  </si>
  <si>
    <t>D18</t>
  </si>
  <si>
    <t>D19</t>
  </si>
  <si>
    <t>D20</t>
  </si>
  <si>
    <t>D21</t>
  </si>
  <si>
    <t>U6</t>
  </si>
  <si>
    <t>U11</t>
  </si>
  <si>
    <t>U12</t>
  </si>
  <si>
    <t>U17</t>
  </si>
  <si>
    <t>U18</t>
  </si>
  <si>
    <t>U19</t>
  </si>
  <si>
    <t>23</t>
  </si>
  <si>
    <t>閉</t>
  </si>
  <si>
    <t>記入例</t>
  </si>
  <si>
    <t>記入値説明</t>
  </si>
  <si>
    <t>パラメータ</t>
  </si>
  <si>
    <t>自システム設置条件</t>
  </si>
  <si>
    <t>水平方向の送信E.I.R.P      =D1+D5、ゾーンカタログ使用時は記載有り。</t>
  </si>
  <si>
    <t>空間伝搬損失として必要な減衰量(dB)。 =D16+D17+D18</t>
  </si>
  <si>
    <t>受信性能の隣接チャネル減衰量を入力。0MHz：-0dB、5MHz：-25dB、10MHz：-40dBとする</t>
  </si>
  <si>
    <t>→</t>
  </si>
  <si>
    <t>基地側</t>
  </si>
  <si>
    <t>移動側</t>
  </si>
  <si>
    <t>最大エリア長（約**m）</t>
  </si>
  <si>
    <t>離隔周波数(MHz)</t>
  </si>
  <si>
    <t>ケーブルロス(dB)</t>
  </si>
  <si>
    <t>水平方向指向性損失(dB)</t>
  </si>
  <si>
    <t>水平方向アンテナ利得(dBi)</t>
  </si>
  <si>
    <t>水平方向送信EIRP(dBm)</t>
  </si>
  <si>
    <t>ガラス損(dB)</t>
  </si>
  <si>
    <t>ワイパー損(dB)</t>
  </si>
  <si>
    <t>基地送信出力(dBm)</t>
  </si>
  <si>
    <t>基地アンテナ利得(dBi)</t>
  </si>
  <si>
    <t>移動アンテナ利得(dBi)</t>
  </si>
  <si>
    <t>移動アンテナ指向性損失(dB)</t>
  </si>
  <si>
    <t>移動アンテナケーブルロス(dB)</t>
  </si>
  <si>
    <t>隣接チャネル減衰量(dB)</t>
  </si>
  <si>
    <t>希望波最小受信レベル(dBm)</t>
  </si>
  <si>
    <t>所要CN(dB)</t>
  </si>
  <si>
    <t>最大許容干渉波レベル(dBm)</t>
  </si>
  <si>
    <t>必要空間減衰量(dB)</t>
  </si>
  <si>
    <t>見通し外損失(dB)</t>
  </si>
  <si>
    <t>閉空間空間損失減衰(dB)</t>
  </si>
  <si>
    <t>必要自由空間伝搬損失(dB)</t>
  </si>
  <si>
    <t>必要減衰距離(m)</t>
  </si>
  <si>
    <t>必要離隔距離(m)</t>
  </si>
  <si>
    <t>移動送信出力(dBm)</t>
  </si>
  <si>
    <t>車アンテナケーブルロス(dB)</t>
  </si>
  <si>
    <t>車載アンテナ利得(dBi)</t>
  </si>
  <si>
    <t>車載アンテナ指向性損失(dB)</t>
  </si>
  <si>
    <t>必要離隔距離（被干渉m）</t>
  </si>
  <si>
    <t>通信エリア設計上の最小受信レベルを入力。
クラス１：-65dBm、クラス２：-75dBm　とする</t>
  </si>
  <si>
    <t>基地局の送信機出力(dBm)。送信機出力レベル。</t>
  </si>
  <si>
    <t>基地局出力からアンテナまでの減衰量。マイナスdB入力</t>
  </si>
  <si>
    <t>基地アンテナの利得(dBi)。（ケーブルロス含まず）</t>
  </si>
  <si>
    <t>基地アンテナを設置した場合の、水平方向への指向性損失。</t>
  </si>
  <si>
    <t>移動のアンテナ利得。ETCと共用する場合は、もっとも標準的な6dBとする。</t>
  </si>
  <si>
    <t>移動アンテナの水平方向指向性損失。</t>
  </si>
  <si>
    <t>移動アンテナと車載機間のケーブルロス。標準値は-4dBとする。</t>
  </si>
  <si>
    <t>移動機の送信機出力(dBm)。標準は10dBmとする。</t>
  </si>
  <si>
    <t>移動機のアンテナ利得。ETCと共用する場合は、もっとも標準的な6dBとする。</t>
  </si>
  <si>
    <t>移動アンテナの水平方向指向性損失。標準的な-10dBとする。</t>
  </si>
  <si>
    <t>基地アンテナを設置した場合の、水平方向へのボアサイトからの指向性損失。</t>
  </si>
  <si>
    <t>基地無線機出力からアンテナまでの減衰量。マイナスdB入力</t>
  </si>
  <si>
    <t>移動アンテナと移動無線機間のケーブルロス。標準値は-4dBとする。</t>
  </si>
  <si>
    <t>D17と同一値とする。</t>
  </si>
  <si>
    <t>D18と同一値とする。</t>
  </si>
  <si>
    <t>自システム基地局</t>
  </si>
  <si>
    <t>他システム移動局</t>
  </si>
  <si>
    <t>自システム基地局</t>
  </si>
  <si>
    <t>S1</t>
  </si>
  <si>
    <t>S2</t>
  </si>
  <si>
    <t>S3</t>
  </si>
  <si>
    <t>S4</t>
  </si>
  <si>
    <t>S5</t>
  </si>
  <si>
    <t>＊青のセルが入力項目</t>
  </si>
  <si>
    <t>パラメータ</t>
  </si>
  <si>
    <t>S1</t>
  </si>
  <si>
    <t>ゾーンカタログNo</t>
  </si>
  <si>
    <t>S2</t>
  </si>
  <si>
    <t>S3</t>
  </si>
  <si>
    <t>S4</t>
  </si>
  <si>
    <t>S5</t>
  </si>
  <si>
    <t>D1</t>
  </si>
  <si>
    <t>→</t>
  </si>
  <si>
    <t>D2</t>
  </si>
  <si>
    <t>ケーブルロス(dB)</t>
  </si>
  <si>
    <t>D3</t>
  </si>
  <si>
    <t>D4</t>
  </si>
  <si>
    <t>D5</t>
  </si>
  <si>
    <t>D6</t>
  </si>
  <si>
    <t>D7</t>
  </si>
  <si>
    <t>D8</t>
  </si>
  <si>
    <t>D9</t>
  </si>
  <si>
    <t>D10</t>
  </si>
  <si>
    <t>D11</t>
  </si>
  <si>
    <t>D12</t>
  </si>
  <si>
    <t>D13</t>
  </si>
  <si>
    <t>D14</t>
  </si>
  <si>
    <t>D15</t>
  </si>
  <si>
    <t>D16</t>
  </si>
  <si>
    <t>D17</t>
  </si>
  <si>
    <t>D18</t>
  </si>
  <si>
    <t>D20</t>
  </si>
  <si>
    <t>D21</t>
  </si>
  <si>
    <t>U1</t>
  </si>
  <si>
    <t>→</t>
  </si>
  <si>
    <t>U2</t>
  </si>
  <si>
    <t>U3</t>
  </si>
  <si>
    <t>U4</t>
  </si>
  <si>
    <t>U5</t>
  </si>
  <si>
    <t>U6</t>
  </si>
  <si>
    <t>U7</t>
  </si>
  <si>
    <t>U8</t>
  </si>
  <si>
    <t>U9</t>
  </si>
  <si>
    <t>U10</t>
  </si>
  <si>
    <t>U11</t>
  </si>
  <si>
    <t>U12</t>
  </si>
  <si>
    <t>U13</t>
  </si>
  <si>
    <t>U14</t>
  </si>
  <si>
    <t>U15</t>
  </si>
  <si>
    <t>U16</t>
  </si>
  <si>
    <t>U17</t>
  </si>
  <si>
    <t>U18</t>
  </si>
  <si>
    <t>U19</t>
  </si>
  <si>
    <t>パラメータ</t>
  </si>
  <si>
    <t>S1</t>
  </si>
  <si>
    <t>ゾーンカタログNo</t>
  </si>
  <si>
    <t>S2</t>
  </si>
  <si>
    <t>S3</t>
  </si>
  <si>
    <t>S4</t>
  </si>
  <si>
    <t>S5</t>
  </si>
  <si>
    <t>D1</t>
  </si>
  <si>
    <t>→</t>
  </si>
  <si>
    <t>D2</t>
  </si>
  <si>
    <t>ケーブルロス(dB)</t>
  </si>
  <si>
    <t>D3</t>
  </si>
  <si>
    <t>D4</t>
  </si>
  <si>
    <t>D5</t>
  </si>
  <si>
    <t>D8</t>
  </si>
  <si>
    <t>D10</t>
  </si>
  <si>
    <t>D11</t>
  </si>
  <si>
    <t>D12</t>
  </si>
  <si>
    <t>D15</t>
  </si>
  <si>
    <t>U2</t>
  </si>
  <si>
    <t>U4</t>
  </si>
  <si>
    <t>U5</t>
  </si>
  <si>
    <t>U7</t>
  </si>
  <si>
    <t>U8</t>
  </si>
  <si>
    <t>U9</t>
  </si>
  <si>
    <t>ケーブルロス(dB)</t>
  </si>
  <si>
    <t>U10</t>
  </si>
  <si>
    <t>U13</t>
  </si>
  <si>
    <t>U16</t>
  </si>
  <si>
    <t>4</t>
  </si>
  <si>
    <t>17m</t>
  </si>
  <si>
    <t>14m</t>
  </si>
  <si>
    <t>D2</t>
  </si>
  <si>
    <t>ケーブルロス(dB)</t>
  </si>
  <si>
    <t>D8</t>
  </si>
  <si>
    <t>D15</t>
  </si>
  <si>
    <t>U2</t>
  </si>
  <si>
    <t>U8</t>
  </si>
  <si>
    <t>U13</t>
  </si>
  <si>
    <t>13</t>
  </si>
  <si>
    <t>7m</t>
  </si>
  <si>
    <t>４</t>
  </si>
  <si>
    <t>25m</t>
  </si>
  <si>
    <t>３</t>
  </si>
  <si>
    <t>22m</t>
  </si>
  <si>
    <t>空間伝搬損失として必要な減衰量(dB)。 =U14+U15+U16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</si>
</sst>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0"/>
    <numFmt numFmtId="178" formatCode="0.00000"/>
    <numFmt numFmtId="179" formatCode="0.0000"/>
    <numFmt numFmtId="180" formatCode="0.000"/>
    <numFmt numFmtId="181" formatCode="0.0"/>
    <numFmt numFmtId="182" formatCode="#,##0.0;[Red]\-#,##0.0"/>
    <numFmt numFmtId="183" formatCode="#,##0.0_ ;[Red]\-#,##0.0\ "/>
    <numFmt numFmtId="184" formatCode="0_ "/>
    <numFmt numFmtId="185" formatCode="#,##0_ ;[Red]\-#,##0\ "/>
  </numFmts>
  <fonts count="4">
    <font>
      <sz val="11"/>
      <name val="ＭＳ Ｐゴシック"/>
      <family val="0"/>
    </font>
    <font>
      <sz val="6"/>
      <name val="ＭＳ Ｐゴシック"/>
      <family val="3"/>
    </font>
    <font>
      <sz val="10"/>
      <name val="ＭＳ Ｐゴシック"/>
      <family val="3"/>
    </font>
    <font>
      <vertAlign val="superscript"/>
      <sz val="10"/>
      <name val="ＭＳ Ｐゴシック"/>
      <family val="3"/>
    </font>
  </fonts>
  <fills count="3">
    <fill>
      <patternFill/>
    </fill>
    <fill>
      <patternFill patternType="gray125"/>
    </fill>
    <fill>
      <patternFill patternType="solid">
        <fgColor indexed="44"/>
        <bgColor indexed="64"/>
      </patternFill>
    </fill>
  </fills>
  <borders count="39">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thin"/>
      <bottom style="mediu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style="thin"/>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thin"/>
    </border>
    <border>
      <left>
        <color indexed="63"/>
      </left>
      <right style="medium"/>
      <top>
        <color indexed="63"/>
      </top>
      <bottom>
        <color indexed="63"/>
      </bottom>
    </border>
    <border>
      <left style="medium"/>
      <right style="medium"/>
      <top style="thin"/>
      <bottom>
        <color indexed="63"/>
      </bottom>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8">
    <xf numFmtId="0" fontId="0" fillId="0" borderId="0" xfId="0" applyAlignment="1">
      <alignment/>
    </xf>
    <xf numFmtId="182" fontId="0" fillId="0" borderId="0" xfId="0" applyNumberFormat="1" applyFill="1" applyBorder="1"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0" fontId="2" fillId="0" borderId="2" xfId="0" applyFont="1" applyBorder="1" applyAlignment="1">
      <alignment/>
    </xf>
    <xf numFmtId="182" fontId="2" fillId="0" borderId="3" xfId="16" applyNumberFormat="1" applyFont="1" applyFill="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182" fontId="2" fillId="2" borderId="12" xfId="16" applyNumberFormat="1"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182" fontId="2" fillId="0" borderId="18" xfId="16" applyNumberFormat="1" applyFont="1" applyBorder="1" applyAlignment="1">
      <alignment vertical="center"/>
    </xf>
    <xf numFmtId="182" fontId="2" fillId="0" borderId="19" xfId="16" applyNumberFormat="1" applyFont="1" applyBorder="1" applyAlignment="1">
      <alignment vertical="center"/>
    </xf>
    <xf numFmtId="0" fontId="2" fillId="0" borderId="20" xfId="0" applyFont="1" applyBorder="1" applyAlignment="1">
      <alignment vertical="center"/>
    </xf>
    <xf numFmtId="182" fontId="2" fillId="0" borderId="18" xfId="0" applyNumberFormat="1" applyFont="1" applyBorder="1" applyAlignment="1">
      <alignment vertical="center"/>
    </xf>
    <xf numFmtId="0" fontId="0" fillId="0" borderId="20" xfId="0" applyBorder="1" applyAlignment="1">
      <alignment vertical="center"/>
    </xf>
    <xf numFmtId="49"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182" fontId="2" fillId="0" borderId="12" xfId="16" applyNumberFormat="1" applyFont="1" applyFill="1" applyBorder="1" applyAlignment="1">
      <alignment vertical="center" wrapText="1"/>
    </xf>
    <xf numFmtId="182" fontId="2" fillId="0" borderId="18" xfId="16" applyNumberFormat="1" applyFont="1" applyFill="1" applyBorder="1" applyAlignment="1">
      <alignment vertical="center" wrapText="1"/>
    </xf>
    <xf numFmtId="182" fontId="2" fillId="0" borderId="19" xfId="16" applyNumberFormat="1" applyFont="1" applyFill="1" applyBorder="1" applyAlignment="1">
      <alignment vertical="center" wrapText="1"/>
    </xf>
    <xf numFmtId="182" fontId="2" fillId="0" borderId="27" xfId="16" applyNumberFormat="1" applyFont="1" applyFill="1" applyBorder="1" applyAlignment="1">
      <alignment vertical="center" wrapText="1"/>
    </xf>
    <xf numFmtId="182" fontId="2" fillId="0" borderId="28" xfId="16" applyNumberFormat="1" applyFont="1" applyFill="1" applyBorder="1" applyAlignment="1">
      <alignment vertical="center" wrapText="1"/>
    </xf>
    <xf numFmtId="182" fontId="2" fillId="0" borderId="29" xfId="16" applyNumberFormat="1" applyFont="1" applyFill="1" applyBorder="1" applyAlignment="1">
      <alignment vertical="center" wrapText="1"/>
    </xf>
    <xf numFmtId="182" fontId="2" fillId="0" borderId="4" xfId="16" applyNumberFormat="1" applyFont="1" applyFill="1" applyBorder="1" applyAlignment="1">
      <alignment vertical="center" wrapText="1"/>
    </xf>
    <xf numFmtId="182" fontId="2" fillId="0" borderId="30" xfId="16" applyNumberFormat="1" applyFont="1" applyFill="1" applyBorder="1" applyAlignment="1">
      <alignment vertical="center" wrapText="1"/>
    </xf>
    <xf numFmtId="182" fontId="2" fillId="0" borderId="27" xfId="16" applyNumberFormat="1" applyFont="1" applyFill="1" applyBorder="1" applyAlignment="1">
      <alignment vertical="center"/>
    </xf>
    <xf numFmtId="182" fontId="2" fillId="0" borderId="31" xfId="16" applyNumberFormat="1" applyFont="1" applyFill="1" applyBorder="1" applyAlignment="1">
      <alignment vertical="center" wrapText="1"/>
    </xf>
    <xf numFmtId="182" fontId="2" fillId="0" borderId="28" xfId="0" applyNumberFormat="1" applyFont="1" applyFill="1" applyBorder="1" applyAlignment="1">
      <alignment vertical="center" wrapText="1"/>
    </xf>
    <xf numFmtId="182" fontId="2" fillId="0" borderId="18" xfId="0" applyNumberFormat="1" applyFont="1" applyFill="1" applyBorder="1" applyAlignment="1">
      <alignment vertical="center"/>
    </xf>
    <xf numFmtId="181" fontId="0" fillId="0" borderId="27" xfId="0" applyNumberFormat="1" applyFill="1" applyBorder="1" applyAlignment="1">
      <alignment vertical="center"/>
    </xf>
    <xf numFmtId="0" fontId="2" fillId="0" borderId="3" xfId="0" applyFont="1" applyBorder="1" applyAlignment="1">
      <alignment/>
    </xf>
    <xf numFmtId="0" fontId="2" fillId="0" borderId="31" xfId="0" applyFont="1" applyBorder="1" applyAlignment="1">
      <alignment wrapText="1"/>
    </xf>
    <xf numFmtId="49" fontId="2" fillId="0" borderId="18" xfId="0" applyNumberFormat="1" applyFont="1" applyBorder="1" applyAlignment="1">
      <alignment horizontal="left" wrapText="1"/>
    </xf>
    <xf numFmtId="0" fontId="2" fillId="0" borderId="18"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vertical="center"/>
    </xf>
    <xf numFmtId="0" fontId="2" fillId="0" borderId="34" xfId="0" applyFont="1" applyBorder="1" applyAlignment="1">
      <alignment vertical="center"/>
    </xf>
    <xf numFmtId="0" fontId="2" fillId="0" borderId="34" xfId="0" applyFont="1" applyFill="1" applyBorder="1" applyAlignment="1">
      <alignment vertical="center"/>
    </xf>
    <xf numFmtId="0" fontId="2" fillId="0" borderId="28" xfId="0" applyFont="1" applyFill="1" applyBorder="1" applyAlignment="1">
      <alignment vertical="center"/>
    </xf>
    <xf numFmtId="0" fontId="2" fillId="0" borderId="2" xfId="0" applyFont="1" applyBorder="1" applyAlignment="1">
      <alignment horizontal="right"/>
    </xf>
    <xf numFmtId="0" fontId="2" fillId="0" borderId="24" xfId="0" applyFont="1" applyBorder="1" applyAlignment="1">
      <alignment horizontal="right" vertical="center"/>
    </xf>
    <xf numFmtId="0" fontId="2" fillId="0" borderId="8" xfId="0" applyFont="1" applyBorder="1" applyAlignment="1">
      <alignment horizontal="right" vertical="center"/>
    </xf>
    <xf numFmtId="0" fontId="2" fillId="0" borderId="35" xfId="0" applyFont="1" applyBorder="1" applyAlignment="1">
      <alignment horizontal="right" vertical="center"/>
    </xf>
    <xf numFmtId="0" fontId="2" fillId="0" borderId="20" xfId="0" applyFont="1" applyBorder="1" applyAlignment="1">
      <alignment horizontal="right" vertical="center"/>
    </xf>
    <xf numFmtId="0" fontId="2" fillId="0" borderId="11" xfId="0" applyFont="1" applyBorder="1" applyAlignment="1">
      <alignment horizontal="right" vertical="center"/>
    </xf>
    <xf numFmtId="0" fontId="0" fillId="0" borderId="20" xfId="0" applyBorder="1" applyAlignment="1">
      <alignment horizontal="right" vertical="center"/>
    </xf>
    <xf numFmtId="0" fontId="0" fillId="0" borderId="0" xfId="0" applyAlignment="1">
      <alignment horizontal="right"/>
    </xf>
    <xf numFmtId="182" fontId="2" fillId="0" borderId="18" xfId="16" applyNumberFormat="1" applyFont="1" applyFill="1" applyBorder="1" applyAlignment="1">
      <alignment vertical="center"/>
    </xf>
    <xf numFmtId="182" fontId="2" fillId="2" borderId="18" xfId="16" applyNumberFormat="1" applyFont="1" applyFill="1" applyBorder="1" applyAlignment="1">
      <alignment vertical="center"/>
    </xf>
    <xf numFmtId="182" fontId="2" fillId="2" borderId="19" xfId="16" applyNumberFormat="1" applyFont="1" applyFill="1" applyBorder="1" applyAlignment="1">
      <alignment vertical="center"/>
    </xf>
    <xf numFmtId="0" fontId="2" fillId="0" borderId="28" xfId="0" applyFont="1" applyBorder="1" applyAlignment="1">
      <alignment vertical="center"/>
    </xf>
    <xf numFmtId="0" fontId="2" fillId="0" borderId="9" xfId="0" applyFont="1" applyFill="1" applyBorder="1" applyAlignment="1">
      <alignment vertical="center"/>
    </xf>
    <xf numFmtId="0" fontId="2" fillId="0" borderId="36" xfId="0" applyFont="1" applyBorder="1" applyAlignment="1">
      <alignment vertical="center"/>
    </xf>
    <xf numFmtId="0" fontId="2" fillId="0" borderId="4" xfId="0" applyFont="1" applyFill="1" applyBorder="1" applyAlignment="1">
      <alignment vertical="center"/>
    </xf>
    <xf numFmtId="182" fontId="2" fillId="0" borderId="19" xfId="16" applyNumberFormat="1" applyFont="1" applyFill="1" applyBorder="1" applyAlignment="1">
      <alignment vertical="center"/>
    </xf>
    <xf numFmtId="0" fontId="2" fillId="0" borderId="31" xfId="0" applyFont="1" applyFill="1" applyBorder="1" applyAlignment="1">
      <alignment vertical="center" wrapText="1"/>
    </xf>
    <xf numFmtId="182" fontId="2" fillId="0" borderId="3" xfId="16" applyNumberFormat="1" applyFont="1" applyFill="1" applyBorder="1" applyAlignment="1">
      <alignment vertical="center"/>
    </xf>
    <xf numFmtId="182" fontId="2" fillId="0" borderId="37" xfId="0" applyNumberFormat="1" applyFont="1" applyFill="1" applyBorder="1" applyAlignment="1">
      <alignment vertical="center"/>
    </xf>
    <xf numFmtId="181" fontId="0" fillId="0" borderId="1" xfId="0" applyNumberFormat="1" applyFill="1" applyBorder="1" applyAlignment="1">
      <alignment vertical="center"/>
    </xf>
    <xf numFmtId="0" fontId="0" fillId="0" borderId="25" xfId="0" applyBorder="1" applyAlignment="1">
      <alignment vertical="center"/>
    </xf>
    <xf numFmtId="0" fontId="2" fillId="0" borderId="38" xfId="0"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C1:J48"/>
  <sheetViews>
    <sheetView zoomScale="75" zoomScaleNormal="75" workbookViewId="0" topLeftCell="A22">
      <selection activeCell="H41" sqref="H41"/>
    </sheetView>
  </sheetViews>
  <sheetFormatPr defaultColWidth="9.00390625" defaultRowHeight="13.5"/>
  <cols>
    <col min="2" max="2" width="2.50390625" style="0" customWidth="1"/>
    <col min="3" max="3" width="14.75390625" style="0" customWidth="1"/>
    <col min="4" max="4" width="10.125" style="0" customWidth="1"/>
    <col min="5" max="5" width="4.25390625" style="63" customWidth="1"/>
    <col min="6" max="6" width="22.25390625" style="0" customWidth="1"/>
    <col min="7" max="7" width="7.625" style="0" customWidth="1"/>
    <col min="8" max="8" width="61.375" style="0" customWidth="1"/>
    <col min="9" max="9" width="11.25390625" style="0" customWidth="1"/>
  </cols>
  <sheetData>
    <row r="1" spans="3:9" ht="19.5" customHeight="1" thickBot="1">
      <c r="C1" s="4"/>
      <c r="D1" s="5"/>
      <c r="E1" s="56"/>
      <c r="F1" s="5" t="s">
        <v>204</v>
      </c>
      <c r="G1" s="47" t="s">
        <v>92</v>
      </c>
      <c r="H1" s="48" t="s">
        <v>93</v>
      </c>
      <c r="I1" s="2"/>
    </row>
    <row r="2" spans="3:9" ht="19.5" customHeight="1">
      <c r="C2" s="30" t="s">
        <v>95</v>
      </c>
      <c r="D2" s="14"/>
      <c r="E2" s="58" t="s">
        <v>205</v>
      </c>
      <c r="F2" s="7" t="s">
        <v>206</v>
      </c>
      <c r="G2" s="27" t="s">
        <v>247</v>
      </c>
      <c r="H2" s="49" t="s">
        <v>61</v>
      </c>
      <c r="I2" s="2"/>
    </row>
    <row r="3" spans="3:9" ht="19.5" customHeight="1">
      <c r="C3" s="17"/>
      <c r="D3" s="14"/>
      <c r="E3" s="61" t="s">
        <v>207</v>
      </c>
      <c r="F3" s="7" t="s">
        <v>102</v>
      </c>
      <c r="G3" s="28" t="s">
        <v>248</v>
      </c>
      <c r="H3" s="50" t="s">
        <v>62</v>
      </c>
      <c r="I3" s="2"/>
    </row>
    <row r="4" spans="3:9" ht="19.5" customHeight="1">
      <c r="C4" s="17"/>
      <c r="D4" s="14"/>
      <c r="E4" s="61" t="s">
        <v>208</v>
      </c>
      <c r="F4" s="7" t="s">
        <v>41</v>
      </c>
      <c r="G4" s="28">
        <v>2</v>
      </c>
      <c r="H4" s="50" t="s">
        <v>63</v>
      </c>
      <c r="I4" s="2"/>
    </row>
    <row r="5" spans="3:9" ht="19.5" customHeight="1">
      <c r="C5" s="17"/>
      <c r="D5" s="14"/>
      <c r="E5" s="61" t="s">
        <v>209</v>
      </c>
      <c r="F5" s="7" t="s">
        <v>42</v>
      </c>
      <c r="G5" s="28" t="s">
        <v>43</v>
      </c>
      <c r="H5" s="50" t="s">
        <v>64</v>
      </c>
      <c r="I5" s="2"/>
    </row>
    <row r="6" spans="3:9" ht="19.5" customHeight="1" thickBot="1">
      <c r="C6" s="32"/>
      <c r="D6" s="33"/>
      <c r="E6" s="57" t="s">
        <v>210</v>
      </c>
      <c r="F6" s="8" t="s">
        <v>103</v>
      </c>
      <c r="G6" s="29">
        <v>0</v>
      </c>
      <c r="H6" s="51" t="s">
        <v>65</v>
      </c>
      <c r="I6" s="2"/>
    </row>
    <row r="7" spans="3:9" ht="19.5" customHeight="1">
      <c r="C7" s="9" t="s">
        <v>146</v>
      </c>
      <c r="D7" s="10" t="s">
        <v>100</v>
      </c>
      <c r="E7" s="58" t="s">
        <v>211</v>
      </c>
      <c r="F7" s="12" t="s">
        <v>110</v>
      </c>
      <c r="G7" s="16">
        <v>17</v>
      </c>
      <c r="H7" s="34" t="s">
        <v>131</v>
      </c>
      <c r="I7" s="2"/>
    </row>
    <row r="8" spans="3:9" ht="19.5" customHeight="1">
      <c r="C8" s="13" t="s">
        <v>212</v>
      </c>
      <c r="D8" s="14" t="s">
        <v>44</v>
      </c>
      <c r="E8" s="59" t="s">
        <v>236</v>
      </c>
      <c r="F8" s="67" t="s">
        <v>237</v>
      </c>
      <c r="G8" s="65">
        <v>0</v>
      </c>
      <c r="H8" s="35" t="s">
        <v>132</v>
      </c>
      <c r="I8" s="2"/>
    </row>
    <row r="9" spans="3:9" ht="19.5" customHeight="1">
      <c r="C9" s="13" t="s">
        <v>147</v>
      </c>
      <c r="D9" s="14"/>
      <c r="E9" s="59" t="s">
        <v>215</v>
      </c>
      <c r="F9" s="67" t="s">
        <v>111</v>
      </c>
      <c r="G9" s="65">
        <v>13</v>
      </c>
      <c r="H9" s="35" t="s">
        <v>133</v>
      </c>
      <c r="I9" s="2"/>
    </row>
    <row r="10" spans="3:9" ht="27.75" customHeight="1">
      <c r="C10" s="13"/>
      <c r="D10" s="14"/>
      <c r="E10" s="59" t="s">
        <v>216</v>
      </c>
      <c r="F10" s="53" t="s">
        <v>105</v>
      </c>
      <c r="G10" s="65">
        <v>-14.9</v>
      </c>
      <c r="H10" s="35" t="s">
        <v>134</v>
      </c>
      <c r="I10" s="2"/>
    </row>
    <row r="11" spans="3:9" ht="26.25" customHeight="1">
      <c r="C11" s="13"/>
      <c r="D11" s="14"/>
      <c r="E11" s="59" t="s">
        <v>217</v>
      </c>
      <c r="F11" s="70" t="s">
        <v>106</v>
      </c>
      <c r="G11" s="71">
        <f>G8+G9+G10</f>
        <v>-1.9000000000000004</v>
      </c>
      <c r="H11" s="36" t="s">
        <v>71</v>
      </c>
      <c r="I11" s="2"/>
    </row>
    <row r="12" spans="3:9" ht="19.5" customHeight="1">
      <c r="C12" s="13"/>
      <c r="D12" s="14"/>
      <c r="E12" s="59" t="s">
        <v>76</v>
      </c>
      <c r="F12" s="54" t="s">
        <v>107</v>
      </c>
      <c r="G12" s="64">
        <f>G7+G11</f>
        <v>15.1</v>
      </c>
      <c r="H12" s="35" t="s">
        <v>96</v>
      </c>
      <c r="I12" s="2"/>
    </row>
    <row r="13" spans="3:9" ht="19.5" customHeight="1">
      <c r="C13" s="17"/>
      <c r="D13" s="18" t="s">
        <v>101</v>
      </c>
      <c r="E13" s="59" t="s">
        <v>46</v>
      </c>
      <c r="F13" s="7" t="s">
        <v>108</v>
      </c>
      <c r="G13" s="71">
        <v>-4</v>
      </c>
      <c r="H13" s="36" t="s">
        <v>52</v>
      </c>
      <c r="I13" s="2"/>
    </row>
    <row r="14" spans="3:9" ht="19.5" customHeight="1">
      <c r="C14" s="17"/>
      <c r="D14" s="20" t="s">
        <v>45</v>
      </c>
      <c r="E14" s="59" t="s">
        <v>238</v>
      </c>
      <c r="F14" s="67" t="s">
        <v>109</v>
      </c>
      <c r="G14" s="64">
        <v>0</v>
      </c>
      <c r="H14" s="35" t="s">
        <v>53</v>
      </c>
      <c r="I14" s="2"/>
    </row>
    <row r="15" spans="3:9" ht="24.75" customHeight="1">
      <c r="C15" s="17"/>
      <c r="D15" s="20"/>
      <c r="E15" s="59" t="s">
        <v>77</v>
      </c>
      <c r="F15" s="67" t="s">
        <v>112</v>
      </c>
      <c r="G15" s="64">
        <v>6</v>
      </c>
      <c r="H15" s="35" t="s">
        <v>135</v>
      </c>
      <c r="I15" s="2"/>
    </row>
    <row r="16" spans="3:9" ht="27.75" customHeight="1">
      <c r="C16" s="17"/>
      <c r="D16" s="20"/>
      <c r="E16" s="59" t="s">
        <v>219</v>
      </c>
      <c r="F16" s="67" t="s">
        <v>113</v>
      </c>
      <c r="G16" s="64">
        <v>-10</v>
      </c>
      <c r="H16" s="35" t="s">
        <v>136</v>
      </c>
      <c r="I16" s="2"/>
    </row>
    <row r="17" spans="3:9" ht="19.5" customHeight="1">
      <c r="C17" s="17"/>
      <c r="D17" s="20"/>
      <c r="E17" s="59" t="s">
        <v>220</v>
      </c>
      <c r="F17" s="67" t="s">
        <v>114</v>
      </c>
      <c r="G17" s="64">
        <v>-4</v>
      </c>
      <c r="H17" s="35" t="s">
        <v>137</v>
      </c>
      <c r="I17" s="2"/>
    </row>
    <row r="18" spans="3:9" ht="27.75" customHeight="1">
      <c r="C18" s="17"/>
      <c r="D18" s="20"/>
      <c r="E18" s="59" t="s">
        <v>221</v>
      </c>
      <c r="F18" s="67" t="s">
        <v>115</v>
      </c>
      <c r="G18" s="65">
        <v>0</v>
      </c>
      <c r="H18" s="35" t="s">
        <v>98</v>
      </c>
      <c r="I18" s="2"/>
    </row>
    <row r="19" spans="3:9" ht="19.5" customHeight="1">
      <c r="C19" s="17"/>
      <c r="D19" s="20"/>
      <c r="E19" s="59" t="s">
        <v>78</v>
      </c>
      <c r="F19" s="67" t="s">
        <v>116</v>
      </c>
      <c r="G19" s="64">
        <v>-65</v>
      </c>
      <c r="H19" s="35" t="s">
        <v>66</v>
      </c>
      <c r="I19" s="2"/>
    </row>
    <row r="20" spans="3:9" ht="19.5" customHeight="1">
      <c r="C20" s="17"/>
      <c r="D20" s="20"/>
      <c r="E20" s="59" t="s">
        <v>79</v>
      </c>
      <c r="F20" s="67" t="s">
        <v>117</v>
      </c>
      <c r="G20" s="64">
        <v>21</v>
      </c>
      <c r="H20" s="35" t="s">
        <v>55</v>
      </c>
      <c r="I20" s="2"/>
    </row>
    <row r="21" spans="3:9" ht="19.5" customHeight="1">
      <c r="C21" s="17"/>
      <c r="D21" s="20"/>
      <c r="E21" s="59" t="s">
        <v>239</v>
      </c>
      <c r="F21" s="67" t="s">
        <v>118</v>
      </c>
      <c r="G21" s="22">
        <f>G19-G20</f>
        <v>-86</v>
      </c>
      <c r="H21" s="35" t="s">
        <v>56</v>
      </c>
      <c r="I21" s="2"/>
    </row>
    <row r="22" spans="3:9" ht="29.25" customHeight="1">
      <c r="C22" s="17"/>
      <c r="D22" s="19" t="s">
        <v>0</v>
      </c>
      <c r="E22" s="59" t="s">
        <v>47</v>
      </c>
      <c r="F22" s="7" t="s">
        <v>119</v>
      </c>
      <c r="G22" s="23">
        <f>(G12+G13+G14+G15+G16+G17+G18)-G21</f>
        <v>89.1</v>
      </c>
      <c r="H22" s="36" t="s">
        <v>57</v>
      </c>
      <c r="I22" s="2"/>
    </row>
    <row r="23" spans="3:9" ht="29.25" customHeight="1">
      <c r="C23" s="17"/>
      <c r="D23" s="15"/>
      <c r="E23" s="59" t="s">
        <v>48</v>
      </c>
      <c r="F23" s="7" t="s">
        <v>120</v>
      </c>
      <c r="G23" s="66">
        <v>0</v>
      </c>
      <c r="H23" s="36" t="s">
        <v>58</v>
      </c>
      <c r="I23" s="2"/>
    </row>
    <row r="24" spans="3:9" ht="26.25" customHeight="1">
      <c r="C24" s="17"/>
      <c r="D24" s="15"/>
      <c r="E24" s="59" t="s">
        <v>80</v>
      </c>
      <c r="F24" s="7" t="s">
        <v>121</v>
      </c>
      <c r="G24" s="66">
        <v>0</v>
      </c>
      <c r="H24" s="36" t="s">
        <v>59</v>
      </c>
      <c r="I24" s="2"/>
    </row>
    <row r="25" spans="3:9" ht="19.5" customHeight="1">
      <c r="C25" s="17"/>
      <c r="D25" s="15"/>
      <c r="E25" s="59" t="s">
        <v>81</v>
      </c>
      <c r="F25" s="53" t="s">
        <v>122</v>
      </c>
      <c r="G25" s="22">
        <f>G22+G23+G24</f>
        <v>89.1</v>
      </c>
      <c r="H25" s="35" t="s">
        <v>97</v>
      </c>
      <c r="I25" s="2"/>
    </row>
    <row r="26" spans="3:9" ht="28.5" customHeight="1" thickBot="1">
      <c r="C26" s="17"/>
      <c r="D26" s="31"/>
      <c r="E26" s="57" t="s">
        <v>82</v>
      </c>
      <c r="F26" s="69" t="s">
        <v>123</v>
      </c>
      <c r="G26" s="42">
        <f>(10^(G25/20))*(0.3/5.8)/(4*3.14159)</f>
        <v>117.350181048666</v>
      </c>
      <c r="H26" s="37" t="s">
        <v>60</v>
      </c>
      <c r="I26" s="2"/>
    </row>
    <row r="27" spans="3:9" ht="19.5" customHeight="1" thickBot="1">
      <c r="C27" s="32"/>
      <c r="D27" s="24"/>
      <c r="E27" s="60" t="s">
        <v>83</v>
      </c>
      <c r="F27" s="72" t="s">
        <v>124</v>
      </c>
      <c r="G27" s="73">
        <f>G26+30</f>
        <v>147.350181048666</v>
      </c>
      <c r="H27" s="43" t="s">
        <v>75</v>
      </c>
      <c r="I27" s="3"/>
    </row>
    <row r="28" spans="3:9" ht="19.5" customHeight="1">
      <c r="C28" s="9" t="s">
        <v>147</v>
      </c>
      <c r="D28" s="11" t="s">
        <v>101</v>
      </c>
      <c r="E28" s="77" t="s">
        <v>24</v>
      </c>
      <c r="F28" s="68" t="s">
        <v>125</v>
      </c>
      <c r="G28" s="45">
        <v>10</v>
      </c>
      <c r="H28" s="44" t="s">
        <v>138</v>
      </c>
      <c r="I28" s="2"/>
    </row>
    <row r="29" spans="3:9" ht="19.5" customHeight="1">
      <c r="C29" s="13" t="s">
        <v>163</v>
      </c>
      <c r="D29" s="15" t="s">
        <v>45</v>
      </c>
      <c r="E29" s="59" t="s">
        <v>240</v>
      </c>
      <c r="F29" s="55" t="s">
        <v>126</v>
      </c>
      <c r="G29" s="45">
        <f>G$17</f>
        <v>-4</v>
      </c>
      <c r="H29" s="38" t="s">
        <v>143</v>
      </c>
      <c r="I29" s="2"/>
    </row>
    <row r="30" spans="3:9" ht="27.75" customHeight="1">
      <c r="C30" s="13" t="s">
        <v>148</v>
      </c>
      <c r="D30" s="15"/>
      <c r="E30" s="59" t="s">
        <v>49</v>
      </c>
      <c r="F30" s="55" t="s">
        <v>127</v>
      </c>
      <c r="G30" s="45">
        <f>G$15</f>
        <v>6</v>
      </c>
      <c r="H30" s="38" t="s">
        <v>139</v>
      </c>
      <c r="I30" s="2"/>
    </row>
    <row r="31" spans="3:9" ht="23.25" customHeight="1">
      <c r="C31" s="17"/>
      <c r="D31" s="15"/>
      <c r="E31" s="59" t="s">
        <v>224</v>
      </c>
      <c r="F31" s="55" t="s">
        <v>128</v>
      </c>
      <c r="G31" s="45">
        <f>G$16</f>
        <v>-10</v>
      </c>
      <c r="H31" s="38" t="s">
        <v>140</v>
      </c>
      <c r="I31" s="2"/>
    </row>
    <row r="32" spans="3:9" ht="19.5" customHeight="1">
      <c r="C32" s="17"/>
      <c r="D32" s="15"/>
      <c r="E32" s="59" t="s">
        <v>225</v>
      </c>
      <c r="F32" s="55" t="s">
        <v>108</v>
      </c>
      <c r="G32" s="45">
        <f>G$13</f>
        <v>-4</v>
      </c>
      <c r="H32" s="38" t="s">
        <v>52</v>
      </c>
      <c r="I32" s="2"/>
    </row>
    <row r="33" spans="3:9" ht="19.5" customHeight="1">
      <c r="C33" s="17"/>
      <c r="D33" s="21"/>
      <c r="E33" s="59" t="s">
        <v>84</v>
      </c>
      <c r="F33" s="55" t="s">
        <v>109</v>
      </c>
      <c r="G33" s="45">
        <f>G$14</f>
        <v>0</v>
      </c>
      <c r="H33" s="38" t="s">
        <v>53</v>
      </c>
      <c r="I33" s="2"/>
    </row>
    <row r="34" spans="3:10" ht="19.5" customHeight="1">
      <c r="C34" s="17"/>
      <c r="D34" s="19" t="s">
        <v>100</v>
      </c>
      <c r="E34" s="59" t="s">
        <v>226</v>
      </c>
      <c r="F34" s="55" t="s">
        <v>111</v>
      </c>
      <c r="G34" s="45">
        <f>G$9</f>
        <v>13</v>
      </c>
      <c r="H34" s="38" t="s">
        <v>133</v>
      </c>
      <c r="I34" s="2"/>
      <c r="J34" s="1"/>
    </row>
    <row r="35" spans="3:9" ht="27.75" customHeight="1">
      <c r="C35" s="17"/>
      <c r="D35" s="15" t="s">
        <v>44</v>
      </c>
      <c r="E35" s="59" t="s">
        <v>241</v>
      </c>
      <c r="F35" s="55" t="s">
        <v>105</v>
      </c>
      <c r="G35" s="45">
        <f>G$10</f>
        <v>-14.9</v>
      </c>
      <c r="H35" s="39" t="s">
        <v>141</v>
      </c>
      <c r="I35" s="2"/>
    </row>
    <row r="36" spans="3:9" ht="19.5" customHeight="1">
      <c r="C36" s="17"/>
      <c r="D36" s="15"/>
      <c r="E36" s="59" t="s">
        <v>228</v>
      </c>
      <c r="F36" s="55" t="s">
        <v>229</v>
      </c>
      <c r="G36" s="45">
        <f>G$8</f>
        <v>0</v>
      </c>
      <c r="H36" s="38" t="s">
        <v>142</v>
      </c>
      <c r="I36" s="2"/>
    </row>
    <row r="37" spans="3:9" ht="28.5" customHeight="1">
      <c r="C37" s="17"/>
      <c r="D37" s="15"/>
      <c r="E37" s="59" t="s">
        <v>230</v>
      </c>
      <c r="F37" s="55" t="s">
        <v>115</v>
      </c>
      <c r="G37" s="45">
        <f>G18</f>
        <v>0</v>
      </c>
      <c r="H37" s="38" t="s">
        <v>54</v>
      </c>
      <c r="I37" s="2"/>
    </row>
    <row r="38" spans="3:9" ht="28.5" customHeight="1">
      <c r="C38" s="17"/>
      <c r="D38" s="15"/>
      <c r="E38" s="59" t="s">
        <v>85</v>
      </c>
      <c r="F38" s="55" t="s">
        <v>116</v>
      </c>
      <c r="G38" s="45">
        <v>-75</v>
      </c>
      <c r="H38" s="38" t="s">
        <v>130</v>
      </c>
      <c r="I38" s="2"/>
    </row>
    <row r="39" spans="3:9" ht="19.5" customHeight="1">
      <c r="C39" s="17"/>
      <c r="D39" s="15"/>
      <c r="E39" s="59" t="s">
        <v>86</v>
      </c>
      <c r="F39" s="55" t="s">
        <v>117</v>
      </c>
      <c r="G39" s="45">
        <v>21</v>
      </c>
      <c r="H39" s="38" t="s">
        <v>55</v>
      </c>
      <c r="I39" s="2"/>
    </row>
    <row r="40" spans="3:9" ht="19.5" customHeight="1">
      <c r="C40" s="17"/>
      <c r="D40" s="21"/>
      <c r="E40" s="59" t="s">
        <v>242</v>
      </c>
      <c r="F40" s="54" t="s">
        <v>118</v>
      </c>
      <c r="G40" s="25">
        <f>G38-G39</f>
        <v>-96</v>
      </c>
      <c r="H40" s="38" t="s">
        <v>67</v>
      </c>
      <c r="I40" s="2"/>
    </row>
    <row r="41" spans="3:9" ht="29.25" customHeight="1">
      <c r="C41" s="17"/>
      <c r="D41" s="19" t="s">
        <v>1</v>
      </c>
      <c r="E41" s="59" t="s">
        <v>50</v>
      </c>
      <c r="F41" s="52" t="s">
        <v>119</v>
      </c>
      <c r="G41" s="25">
        <f>(G28+G29+G30+G31+G32+G33)+(G34+G35+G36+G37)-G40</f>
        <v>92.1</v>
      </c>
      <c r="H41" s="40" t="s">
        <v>68</v>
      </c>
      <c r="I41" s="2"/>
    </row>
    <row r="42" spans="3:9" ht="19.5" customHeight="1">
      <c r="C42" s="17"/>
      <c r="D42" s="15"/>
      <c r="E42" s="59" t="s">
        <v>51</v>
      </c>
      <c r="F42" s="52" t="s">
        <v>120</v>
      </c>
      <c r="G42" s="45">
        <f>G23</f>
        <v>0</v>
      </c>
      <c r="H42" s="40" t="s">
        <v>144</v>
      </c>
      <c r="I42" s="2"/>
    </row>
    <row r="43" spans="3:9" ht="16.5" customHeight="1">
      <c r="C43" s="17"/>
      <c r="D43" s="15"/>
      <c r="E43" s="59" t="s">
        <v>232</v>
      </c>
      <c r="F43" s="7" t="s">
        <v>121</v>
      </c>
      <c r="G43" s="74">
        <f>G24</f>
        <v>0</v>
      </c>
      <c r="H43" s="40" t="s">
        <v>145</v>
      </c>
      <c r="I43" s="2"/>
    </row>
    <row r="44" spans="3:9" ht="19.5" customHeight="1">
      <c r="C44" s="17"/>
      <c r="D44" s="15"/>
      <c r="E44" s="59" t="s">
        <v>87</v>
      </c>
      <c r="F44" s="52" t="s">
        <v>122</v>
      </c>
      <c r="G44" s="45">
        <f>G41-G42+G43</f>
        <v>92.1</v>
      </c>
      <c r="H44" s="35" t="s">
        <v>249</v>
      </c>
      <c r="I44" s="3"/>
    </row>
    <row r="45" spans="3:9" ht="30.75" customHeight="1" thickBot="1">
      <c r="C45" s="17"/>
      <c r="D45" s="31"/>
      <c r="E45" s="61" t="s">
        <v>88</v>
      </c>
      <c r="F45" s="69" t="s">
        <v>123</v>
      </c>
      <c r="G45" s="46">
        <f>(10^(G44/20))*(0.3/5.8)/(4*3.14159)</f>
        <v>165.76153659951808</v>
      </c>
      <c r="H45" s="41" t="s">
        <v>60</v>
      </c>
      <c r="I45" s="3"/>
    </row>
    <row r="46" spans="3:8" ht="19.5" customHeight="1" thickBot="1">
      <c r="C46" s="76"/>
      <c r="D46" s="26"/>
      <c r="E46" s="62" t="s">
        <v>89</v>
      </c>
      <c r="F46" s="72" t="s">
        <v>129</v>
      </c>
      <c r="G46" s="75">
        <f>G45+30</f>
        <v>195.76153659951808</v>
      </c>
      <c r="H46" s="6" t="s">
        <v>74</v>
      </c>
    </row>
    <row r="48" ht="13.5">
      <c r="D48" t="s">
        <v>154</v>
      </c>
    </row>
  </sheetData>
  <printOptions/>
  <pageMargins left="0.7874015748031497" right="0.7874015748031497" top="0.984251968503937" bottom="0.984251968503937" header="0.5118110236220472" footer="0.5118110236220472"/>
  <pageSetup fitToHeight="1" fitToWidth="1" orientation="portrait" paperSize="9" scale="66" r:id="rId1"/>
  <headerFooter alignWithMargins="0">
    <oddHeader>&amp;C表2.5.1-3　必要干渉離隔距離算出テンプレート</oddHeader>
  </headerFooter>
</worksheet>
</file>

<file path=xl/worksheets/sheet2.xml><?xml version="1.0" encoding="utf-8"?>
<worksheet xmlns="http://schemas.openxmlformats.org/spreadsheetml/2006/main" xmlns:r="http://schemas.openxmlformats.org/officeDocument/2006/relationships">
  <sheetPr>
    <pageSetUpPr fitToPage="1"/>
  </sheetPr>
  <dimension ref="C1:J48"/>
  <sheetViews>
    <sheetView zoomScale="75" zoomScaleNormal="75" workbookViewId="0" topLeftCell="A22">
      <selection activeCell="H44" sqref="H44"/>
    </sheetView>
  </sheetViews>
  <sheetFormatPr defaultColWidth="9.00390625" defaultRowHeight="13.5"/>
  <cols>
    <col min="2" max="2" width="2.50390625" style="0" customWidth="1"/>
    <col min="3" max="3" width="14.75390625" style="0" customWidth="1"/>
    <col min="4" max="4" width="10.125" style="0" customWidth="1"/>
    <col min="5" max="5" width="4.25390625" style="63" customWidth="1"/>
    <col min="6" max="6" width="22.25390625" style="0" customWidth="1"/>
    <col min="7" max="7" width="7.625" style="0" customWidth="1"/>
    <col min="8" max="8" width="61.375" style="0" customWidth="1"/>
    <col min="9" max="9" width="11.25390625" style="0" customWidth="1"/>
  </cols>
  <sheetData>
    <row r="1" spans="3:9" ht="19.5" customHeight="1" thickBot="1">
      <c r="C1" s="4"/>
      <c r="D1" s="5"/>
      <c r="E1" s="56"/>
      <c r="F1" s="5" t="s">
        <v>204</v>
      </c>
      <c r="G1" s="47" t="s">
        <v>92</v>
      </c>
      <c r="H1" s="48" t="s">
        <v>93</v>
      </c>
      <c r="I1" s="2"/>
    </row>
    <row r="2" spans="3:9" ht="19.5" customHeight="1">
      <c r="C2" s="30" t="s">
        <v>95</v>
      </c>
      <c r="D2" s="14"/>
      <c r="E2" s="58" t="s">
        <v>205</v>
      </c>
      <c r="F2" s="7" t="s">
        <v>206</v>
      </c>
      <c r="G2" s="27" t="s">
        <v>245</v>
      </c>
      <c r="H2" s="49" t="s">
        <v>61</v>
      </c>
      <c r="I2" s="2"/>
    </row>
    <row r="3" spans="3:9" ht="19.5" customHeight="1">
      <c r="C3" s="17"/>
      <c r="D3" s="14"/>
      <c r="E3" s="61" t="s">
        <v>207</v>
      </c>
      <c r="F3" s="7" t="s">
        <v>102</v>
      </c>
      <c r="G3" s="28" t="s">
        <v>246</v>
      </c>
      <c r="H3" s="50" t="s">
        <v>62</v>
      </c>
      <c r="I3" s="2"/>
    </row>
    <row r="4" spans="3:9" ht="19.5" customHeight="1">
      <c r="C4" s="17"/>
      <c r="D4" s="14"/>
      <c r="E4" s="61" t="s">
        <v>208</v>
      </c>
      <c r="F4" s="7" t="s">
        <v>41</v>
      </c>
      <c r="G4" s="28">
        <v>2</v>
      </c>
      <c r="H4" s="50" t="s">
        <v>63</v>
      </c>
      <c r="I4" s="2"/>
    </row>
    <row r="5" spans="3:9" ht="19.5" customHeight="1">
      <c r="C5" s="17"/>
      <c r="D5" s="14"/>
      <c r="E5" s="61" t="s">
        <v>209</v>
      </c>
      <c r="F5" s="7" t="s">
        <v>42</v>
      </c>
      <c r="G5" s="28" t="s">
        <v>43</v>
      </c>
      <c r="H5" s="50" t="s">
        <v>64</v>
      </c>
      <c r="I5" s="2"/>
    </row>
    <row r="6" spans="3:9" ht="19.5" customHeight="1" thickBot="1">
      <c r="C6" s="32"/>
      <c r="D6" s="33"/>
      <c r="E6" s="57" t="s">
        <v>210</v>
      </c>
      <c r="F6" s="8" t="s">
        <v>103</v>
      </c>
      <c r="G6" s="29">
        <v>0</v>
      </c>
      <c r="H6" s="51" t="s">
        <v>65</v>
      </c>
      <c r="I6" s="2"/>
    </row>
    <row r="7" spans="3:9" ht="19.5" customHeight="1">
      <c r="C7" s="9" t="s">
        <v>146</v>
      </c>
      <c r="D7" s="10" t="s">
        <v>100</v>
      </c>
      <c r="E7" s="58" t="s">
        <v>211</v>
      </c>
      <c r="F7" s="12" t="s">
        <v>110</v>
      </c>
      <c r="G7" s="16">
        <v>17</v>
      </c>
      <c r="H7" s="34" t="s">
        <v>131</v>
      </c>
      <c r="I7" s="2"/>
    </row>
    <row r="8" spans="3:9" ht="19.5" customHeight="1">
      <c r="C8" s="13" t="s">
        <v>212</v>
      </c>
      <c r="D8" s="14" t="s">
        <v>44</v>
      </c>
      <c r="E8" s="59" t="s">
        <v>236</v>
      </c>
      <c r="F8" s="67" t="s">
        <v>237</v>
      </c>
      <c r="G8" s="65">
        <v>0</v>
      </c>
      <c r="H8" s="35" t="s">
        <v>132</v>
      </c>
      <c r="I8" s="2"/>
    </row>
    <row r="9" spans="3:9" ht="19.5" customHeight="1">
      <c r="C9" s="13" t="s">
        <v>147</v>
      </c>
      <c r="D9" s="14"/>
      <c r="E9" s="59" t="s">
        <v>215</v>
      </c>
      <c r="F9" s="67" t="s">
        <v>111</v>
      </c>
      <c r="G9" s="65">
        <v>13</v>
      </c>
      <c r="H9" s="35" t="s">
        <v>133</v>
      </c>
      <c r="I9" s="2"/>
    </row>
    <row r="10" spans="3:9" ht="27.75" customHeight="1">
      <c r="C10" s="13"/>
      <c r="D10" s="14"/>
      <c r="E10" s="59" t="s">
        <v>216</v>
      </c>
      <c r="F10" s="53" t="s">
        <v>105</v>
      </c>
      <c r="G10" s="65">
        <v>-7.1</v>
      </c>
      <c r="H10" s="35" t="s">
        <v>134</v>
      </c>
      <c r="I10" s="2"/>
    </row>
    <row r="11" spans="3:9" ht="26.25" customHeight="1">
      <c r="C11" s="13"/>
      <c r="D11" s="14"/>
      <c r="E11" s="59" t="s">
        <v>217</v>
      </c>
      <c r="F11" s="70" t="s">
        <v>106</v>
      </c>
      <c r="G11" s="71">
        <f>G8+G9+G10</f>
        <v>5.9</v>
      </c>
      <c r="H11" s="36" t="s">
        <v>71</v>
      </c>
      <c r="I11" s="2"/>
    </row>
    <row r="12" spans="3:9" ht="19.5" customHeight="1">
      <c r="C12" s="13"/>
      <c r="D12" s="14"/>
      <c r="E12" s="59" t="s">
        <v>76</v>
      </c>
      <c r="F12" s="54" t="s">
        <v>107</v>
      </c>
      <c r="G12" s="64">
        <f>G7+G11</f>
        <v>22.9</v>
      </c>
      <c r="H12" s="35" t="s">
        <v>96</v>
      </c>
      <c r="I12" s="2"/>
    </row>
    <row r="13" spans="3:9" ht="19.5" customHeight="1">
      <c r="C13" s="17"/>
      <c r="D13" s="18" t="s">
        <v>101</v>
      </c>
      <c r="E13" s="59" t="s">
        <v>46</v>
      </c>
      <c r="F13" s="7" t="s">
        <v>108</v>
      </c>
      <c r="G13" s="71">
        <v>-4</v>
      </c>
      <c r="H13" s="36" t="s">
        <v>52</v>
      </c>
      <c r="I13" s="2"/>
    </row>
    <row r="14" spans="3:9" ht="19.5" customHeight="1">
      <c r="C14" s="17"/>
      <c r="D14" s="20" t="s">
        <v>45</v>
      </c>
      <c r="E14" s="59" t="s">
        <v>238</v>
      </c>
      <c r="F14" s="67" t="s">
        <v>109</v>
      </c>
      <c r="G14" s="64">
        <v>0</v>
      </c>
      <c r="H14" s="35" t="s">
        <v>53</v>
      </c>
      <c r="I14" s="2"/>
    </row>
    <row r="15" spans="3:9" ht="24.75" customHeight="1">
      <c r="C15" s="17"/>
      <c r="D15" s="20"/>
      <c r="E15" s="59" t="s">
        <v>77</v>
      </c>
      <c r="F15" s="67" t="s">
        <v>112</v>
      </c>
      <c r="G15" s="64">
        <v>6</v>
      </c>
      <c r="H15" s="35" t="s">
        <v>135</v>
      </c>
      <c r="I15" s="2"/>
    </row>
    <row r="16" spans="3:9" ht="27.75" customHeight="1">
      <c r="C16" s="17"/>
      <c r="D16" s="20"/>
      <c r="E16" s="59" t="s">
        <v>219</v>
      </c>
      <c r="F16" s="67" t="s">
        <v>113</v>
      </c>
      <c r="G16" s="64">
        <v>-10</v>
      </c>
      <c r="H16" s="35" t="s">
        <v>136</v>
      </c>
      <c r="I16" s="2"/>
    </row>
    <row r="17" spans="3:9" ht="19.5" customHeight="1">
      <c r="C17" s="17"/>
      <c r="D17" s="20"/>
      <c r="E17" s="59" t="s">
        <v>220</v>
      </c>
      <c r="F17" s="67" t="s">
        <v>114</v>
      </c>
      <c r="G17" s="64">
        <v>-4</v>
      </c>
      <c r="H17" s="35" t="s">
        <v>137</v>
      </c>
      <c r="I17" s="2"/>
    </row>
    <row r="18" spans="3:9" ht="27.75" customHeight="1">
      <c r="C18" s="17"/>
      <c r="D18" s="20"/>
      <c r="E18" s="59" t="s">
        <v>221</v>
      </c>
      <c r="F18" s="67" t="s">
        <v>115</v>
      </c>
      <c r="G18" s="65">
        <v>0</v>
      </c>
      <c r="H18" s="35" t="s">
        <v>98</v>
      </c>
      <c r="I18" s="2"/>
    </row>
    <row r="19" spans="3:9" ht="19.5" customHeight="1">
      <c r="C19" s="17"/>
      <c r="D19" s="20"/>
      <c r="E19" s="59" t="s">
        <v>78</v>
      </c>
      <c r="F19" s="67" t="s">
        <v>116</v>
      </c>
      <c r="G19" s="64">
        <v>-65</v>
      </c>
      <c r="H19" s="35" t="s">
        <v>66</v>
      </c>
      <c r="I19" s="2"/>
    </row>
    <row r="20" spans="3:9" ht="19.5" customHeight="1">
      <c r="C20" s="17"/>
      <c r="D20" s="20"/>
      <c r="E20" s="59" t="s">
        <v>79</v>
      </c>
      <c r="F20" s="67" t="s">
        <v>117</v>
      </c>
      <c r="G20" s="64">
        <v>21</v>
      </c>
      <c r="H20" s="35" t="s">
        <v>55</v>
      </c>
      <c r="I20" s="2"/>
    </row>
    <row r="21" spans="3:9" ht="19.5" customHeight="1">
      <c r="C21" s="17"/>
      <c r="D21" s="20"/>
      <c r="E21" s="59" t="s">
        <v>239</v>
      </c>
      <c r="F21" s="67" t="s">
        <v>118</v>
      </c>
      <c r="G21" s="22">
        <f>G19-G20</f>
        <v>-86</v>
      </c>
      <c r="H21" s="35" t="s">
        <v>56</v>
      </c>
      <c r="I21" s="2"/>
    </row>
    <row r="22" spans="3:9" ht="29.25" customHeight="1">
      <c r="C22" s="17"/>
      <c r="D22" s="19" t="s">
        <v>0</v>
      </c>
      <c r="E22" s="59" t="s">
        <v>47</v>
      </c>
      <c r="F22" s="7" t="s">
        <v>119</v>
      </c>
      <c r="G22" s="23">
        <f>(G12+G13+G14+G15+G16+G17+G18)-G21</f>
        <v>96.9</v>
      </c>
      <c r="H22" s="36" t="s">
        <v>57</v>
      </c>
      <c r="I22" s="2"/>
    </row>
    <row r="23" spans="3:9" ht="29.25" customHeight="1">
      <c r="C23" s="17"/>
      <c r="D23" s="15"/>
      <c r="E23" s="59" t="s">
        <v>48</v>
      </c>
      <c r="F23" s="7" t="s">
        <v>120</v>
      </c>
      <c r="G23" s="66">
        <v>0</v>
      </c>
      <c r="H23" s="36" t="s">
        <v>58</v>
      </c>
      <c r="I23" s="2"/>
    </row>
    <row r="24" spans="3:9" ht="26.25" customHeight="1">
      <c r="C24" s="17"/>
      <c r="D24" s="15"/>
      <c r="E24" s="59" t="s">
        <v>80</v>
      </c>
      <c r="F24" s="7" t="s">
        <v>121</v>
      </c>
      <c r="G24" s="66">
        <v>0</v>
      </c>
      <c r="H24" s="36" t="s">
        <v>59</v>
      </c>
      <c r="I24" s="2"/>
    </row>
    <row r="25" spans="3:9" ht="19.5" customHeight="1">
      <c r="C25" s="17"/>
      <c r="D25" s="15"/>
      <c r="E25" s="59" t="s">
        <v>81</v>
      </c>
      <c r="F25" s="53" t="s">
        <v>122</v>
      </c>
      <c r="G25" s="22">
        <f>G22+G23+G24</f>
        <v>96.9</v>
      </c>
      <c r="H25" s="35" t="s">
        <v>97</v>
      </c>
      <c r="I25" s="2"/>
    </row>
    <row r="26" spans="3:9" ht="28.5" customHeight="1" thickBot="1">
      <c r="C26" s="17"/>
      <c r="D26" s="31"/>
      <c r="E26" s="57" t="s">
        <v>82</v>
      </c>
      <c r="F26" s="69" t="s">
        <v>123</v>
      </c>
      <c r="G26" s="42">
        <f>(10^(G25/20))*(0.3/5.8)/(4*3.14159)</f>
        <v>288.0605356774129</v>
      </c>
      <c r="H26" s="37" t="s">
        <v>60</v>
      </c>
      <c r="I26" s="2"/>
    </row>
    <row r="27" spans="3:9" ht="19.5" customHeight="1" thickBot="1">
      <c r="C27" s="32"/>
      <c r="D27" s="24"/>
      <c r="E27" s="60" t="s">
        <v>83</v>
      </c>
      <c r="F27" s="72" t="s">
        <v>124</v>
      </c>
      <c r="G27" s="73">
        <f>G26+30</f>
        <v>318.0605356774129</v>
      </c>
      <c r="H27" s="43" t="s">
        <v>75</v>
      </c>
      <c r="I27" s="3"/>
    </row>
    <row r="28" spans="3:9" ht="19.5" customHeight="1">
      <c r="C28" s="9" t="s">
        <v>147</v>
      </c>
      <c r="D28" s="11" t="s">
        <v>101</v>
      </c>
      <c r="E28" s="77" t="s">
        <v>24</v>
      </c>
      <c r="F28" s="68" t="s">
        <v>125</v>
      </c>
      <c r="G28" s="45">
        <v>10</v>
      </c>
      <c r="H28" s="44" t="s">
        <v>138</v>
      </c>
      <c r="I28" s="2"/>
    </row>
    <row r="29" spans="3:9" ht="19.5" customHeight="1">
      <c r="C29" s="13" t="s">
        <v>163</v>
      </c>
      <c r="D29" s="15" t="s">
        <v>45</v>
      </c>
      <c r="E29" s="59" t="s">
        <v>240</v>
      </c>
      <c r="F29" s="55" t="s">
        <v>126</v>
      </c>
      <c r="G29" s="45">
        <f>G$17</f>
        <v>-4</v>
      </c>
      <c r="H29" s="38" t="s">
        <v>143</v>
      </c>
      <c r="I29" s="2"/>
    </row>
    <row r="30" spans="3:9" ht="27.75" customHeight="1">
      <c r="C30" s="13" t="s">
        <v>148</v>
      </c>
      <c r="D30" s="15"/>
      <c r="E30" s="59" t="s">
        <v>49</v>
      </c>
      <c r="F30" s="55" t="s">
        <v>127</v>
      </c>
      <c r="G30" s="45">
        <f>G$15</f>
        <v>6</v>
      </c>
      <c r="H30" s="38" t="s">
        <v>139</v>
      </c>
      <c r="I30" s="2"/>
    </row>
    <row r="31" spans="3:9" ht="23.25" customHeight="1">
      <c r="C31" s="17"/>
      <c r="D31" s="15"/>
      <c r="E31" s="59" t="s">
        <v>224</v>
      </c>
      <c r="F31" s="55" t="s">
        <v>128</v>
      </c>
      <c r="G31" s="45">
        <f>G$16</f>
        <v>-10</v>
      </c>
      <c r="H31" s="38" t="s">
        <v>140</v>
      </c>
      <c r="I31" s="2"/>
    </row>
    <row r="32" spans="3:9" ht="19.5" customHeight="1">
      <c r="C32" s="17"/>
      <c r="D32" s="15"/>
      <c r="E32" s="59" t="s">
        <v>225</v>
      </c>
      <c r="F32" s="55" t="s">
        <v>108</v>
      </c>
      <c r="G32" s="45">
        <f>G$13</f>
        <v>-4</v>
      </c>
      <c r="H32" s="38" t="s">
        <v>52</v>
      </c>
      <c r="I32" s="2"/>
    </row>
    <row r="33" spans="3:9" ht="19.5" customHeight="1">
      <c r="C33" s="17"/>
      <c r="D33" s="21"/>
      <c r="E33" s="59" t="s">
        <v>84</v>
      </c>
      <c r="F33" s="55" t="s">
        <v>109</v>
      </c>
      <c r="G33" s="45">
        <f>G$14</f>
        <v>0</v>
      </c>
      <c r="H33" s="38" t="s">
        <v>53</v>
      </c>
      <c r="I33" s="2"/>
    </row>
    <row r="34" spans="3:10" ht="19.5" customHeight="1">
      <c r="C34" s="17"/>
      <c r="D34" s="19" t="s">
        <v>100</v>
      </c>
      <c r="E34" s="59" t="s">
        <v>226</v>
      </c>
      <c r="F34" s="55" t="s">
        <v>111</v>
      </c>
      <c r="G34" s="45">
        <f>G$9</f>
        <v>13</v>
      </c>
      <c r="H34" s="38" t="s">
        <v>133</v>
      </c>
      <c r="I34" s="2"/>
      <c r="J34" s="1"/>
    </row>
    <row r="35" spans="3:9" ht="27.75" customHeight="1">
      <c r="C35" s="17"/>
      <c r="D35" s="15" t="s">
        <v>44</v>
      </c>
      <c r="E35" s="59" t="s">
        <v>241</v>
      </c>
      <c r="F35" s="55" t="s">
        <v>105</v>
      </c>
      <c r="G35" s="45">
        <f>G$10</f>
        <v>-7.1</v>
      </c>
      <c r="H35" s="39" t="s">
        <v>141</v>
      </c>
      <c r="I35" s="2"/>
    </row>
    <row r="36" spans="3:9" ht="19.5" customHeight="1">
      <c r="C36" s="17"/>
      <c r="D36" s="15"/>
      <c r="E36" s="59" t="s">
        <v>228</v>
      </c>
      <c r="F36" s="55" t="s">
        <v>229</v>
      </c>
      <c r="G36" s="45">
        <f>G$8</f>
        <v>0</v>
      </c>
      <c r="H36" s="38" t="s">
        <v>142</v>
      </c>
      <c r="I36" s="2"/>
    </row>
    <row r="37" spans="3:9" ht="28.5" customHeight="1">
      <c r="C37" s="17"/>
      <c r="D37" s="15"/>
      <c r="E37" s="59" t="s">
        <v>230</v>
      </c>
      <c r="F37" s="55" t="s">
        <v>115</v>
      </c>
      <c r="G37" s="45">
        <f>G18</f>
        <v>0</v>
      </c>
      <c r="H37" s="38" t="s">
        <v>54</v>
      </c>
      <c r="I37" s="2"/>
    </row>
    <row r="38" spans="3:9" ht="28.5" customHeight="1">
      <c r="C38" s="17"/>
      <c r="D38" s="15"/>
      <c r="E38" s="59" t="s">
        <v>85</v>
      </c>
      <c r="F38" s="55" t="s">
        <v>116</v>
      </c>
      <c r="G38" s="45">
        <v>-75</v>
      </c>
      <c r="H38" s="38" t="s">
        <v>130</v>
      </c>
      <c r="I38" s="2"/>
    </row>
    <row r="39" spans="3:9" ht="19.5" customHeight="1">
      <c r="C39" s="17"/>
      <c r="D39" s="15"/>
      <c r="E39" s="59" t="s">
        <v>86</v>
      </c>
      <c r="F39" s="55" t="s">
        <v>117</v>
      </c>
      <c r="G39" s="45">
        <v>21</v>
      </c>
      <c r="H39" s="38" t="s">
        <v>55</v>
      </c>
      <c r="I39" s="2"/>
    </row>
    <row r="40" spans="3:9" ht="19.5" customHeight="1">
      <c r="C40" s="17"/>
      <c r="D40" s="21"/>
      <c r="E40" s="59" t="s">
        <v>242</v>
      </c>
      <c r="F40" s="54" t="s">
        <v>118</v>
      </c>
      <c r="G40" s="25">
        <f>G38-G39</f>
        <v>-96</v>
      </c>
      <c r="H40" s="38" t="s">
        <v>67</v>
      </c>
      <c r="I40" s="2"/>
    </row>
    <row r="41" spans="3:9" ht="29.25" customHeight="1">
      <c r="C41" s="17"/>
      <c r="D41" s="19" t="s">
        <v>1</v>
      </c>
      <c r="E41" s="59" t="s">
        <v>50</v>
      </c>
      <c r="F41" s="52" t="s">
        <v>119</v>
      </c>
      <c r="G41" s="25">
        <f>(G28+G29+G30+G31+G32+G33)+(G34+G35+G36+G37)-G40</f>
        <v>99.9</v>
      </c>
      <c r="H41" s="40" t="s">
        <v>68</v>
      </c>
      <c r="I41" s="2"/>
    </row>
    <row r="42" spans="3:9" ht="19.5" customHeight="1">
      <c r="C42" s="17"/>
      <c r="D42" s="15"/>
      <c r="E42" s="59" t="s">
        <v>51</v>
      </c>
      <c r="F42" s="52" t="s">
        <v>120</v>
      </c>
      <c r="G42" s="45">
        <f>G23</f>
        <v>0</v>
      </c>
      <c r="H42" s="40" t="s">
        <v>144</v>
      </c>
      <c r="I42" s="2"/>
    </row>
    <row r="43" spans="3:9" ht="16.5" customHeight="1">
      <c r="C43" s="17"/>
      <c r="D43" s="15"/>
      <c r="E43" s="59" t="s">
        <v>232</v>
      </c>
      <c r="F43" s="7" t="s">
        <v>121</v>
      </c>
      <c r="G43" s="74">
        <f>G24</f>
        <v>0</v>
      </c>
      <c r="H43" s="40" t="s">
        <v>145</v>
      </c>
      <c r="I43" s="2"/>
    </row>
    <row r="44" spans="3:9" ht="19.5" customHeight="1">
      <c r="C44" s="17"/>
      <c r="D44" s="15"/>
      <c r="E44" s="59" t="s">
        <v>87</v>
      </c>
      <c r="F44" s="52" t="s">
        <v>122</v>
      </c>
      <c r="G44" s="45">
        <f>G41+G42+G43</f>
        <v>99.9</v>
      </c>
      <c r="H44" s="35" t="s">
        <v>249</v>
      </c>
      <c r="I44" s="3"/>
    </row>
    <row r="45" spans="3:9" ht="30.75" customHeight="1" thickBot="1">
      <c r="C45" s="17"/>
      <c r="D45" s="31"/>
      <c r="E45" s="61" t="s">
        <v>88</v>
      </c>
      <c r="F45" s="69" t="s">
        <v>123</v>
      </c>
      <c r="G45" s="46">
        <f>(10^(G44/20))*(0.3/5.8)/(4*3.14159)</f>
        <v>406.89632176848824</v>
      </c>
      <c r="H45" s="41" t="s">
        <v>60</v>
      </c>
      <c r="I45" s="3"/>
    </row>
    <row r="46" spans="3:8" ht="19.5" customHeight="1" thickBot="1">
      <c r="C46" s="76"/>
      <c r="D46" s="26"/>
      <c r="E46" s="62" t="s">
        <v>89</v>
      </c>
      <c r="F46" s="72" t="s">
        <v>129</v>
      </c>
      <c r="G46" s="75">
        <f>G45+30</f>
        <v>436.89632176848824</v>
      </c>
      <c r="H46" s="6" t="s">
        <v>74</v>
      </c>
    </row>
    <row r="48" ht="13.5">
      <c r="D48" t="s">
        <v>154</v>
      </c>
    </row>
  </sheetData>
  <printOptions/>
  <pageMargins left="0.7874015748031497" right="0.7874015748031497" top="0.984251968503937" bottom="0.984251968503937" header="0.5118110236220472" footer="0.5118110236220472"/>
  <pageSetup fitToHeight="1" fitToWidth="1" orientation="portrait" paperSize="9" scale="66" r:id="rId1"/>
  <headerFooter alignWithMargins="0">
    <oddHeader>&amp;C表2.5.1-3　必要干渉離隔距離算出テンプレート</oddHeader>
  </headerFooter>
</worksheet>
</file>

<file path=xl/worksheets/sheet3.xml><?xml version="1.0" encoding="utf-8"?>
<worksheet xmlns="http://schemas.openxmlformats.org/spreadsheetml/2006/main" xmlns:r="http://schemas.openxmlformats.org/officeDocument/2006/relationships">
  <sheetPr>
    <pageSetUpPr fitToPage="1"/>
  </sheetPr>
  <dimension ref="C1:J48"/>
  <sheetViews>
    <sheetView tabSelected="1" zoomScale="75" zoomScaleNormal="75" workbookViewId="0" topLeftCell="A26">
      <selection activeCell="H49" sqref="H49"/>
    </sheetView>
  </sheetViews>
  <sheetFormatPr defaultColWidth="9.00390625" defaultRowHeight="13.5"/>
  <cols>
    <col min="2" max="2" width="2.50390625" style="0" customWidth="1"/>
    <col min="3" max="3" width="14.75390625" style="0" customWidth="1"/>
    <col min="4" max="4" width="10.125" style="0" customWidth="1"/>
    <col min="5" max="5" width="4.25390625" style="63" customWidth="1"/>
    <col min="6" max="6" width="22.25390625" style="0" customWidth="1"/>
    <col min="7" max="7" width="7.625" style="0" customWidth="1"/>
    <col min="8" max="8" width="61.375" style="0" customWidth="1"/>
    <col min="9" max="9" width="11.25390625" style="0" customWidth="1"/>
  </cols>
  <sheetData>
    <row r="1" spans="3:9" ht="19.5" customHeight="1" thickBot="1">
      <c r="C1" s="4"/>
      <c r="D1" s="5"/>
      <c r="E1" s="56"/>
      <c r="F1" s="5" t="s">
        <v>204</v>
      </c>
      <c r="G1" s="47" t="s">
        <v>92</v>
      </c>
      <c r="H1" s="48" t="s">
        <v>93</v>
      </c>
      <c r="I1" s="2"/>
    </row>
    <row r="2" spans="3:9" ht="19.5" customHeight="1">
      <c r="C2" s="30" t="s">
        <v>95</v>
      </c>
      <c r="D2" s="14"/>
      <c r="E2" s="58" t="s">
        <v>205</v>
      </c>
      <c r="F2" s="7" t="s">
        <v>206</v>
      </c>
      <c r="G2" s="27" t="s">
        <v>243</v>
      </c>
      <c r="H2" s="49" t="s">
        <v>61</v>
      </c>
      <c r="I2" s="2"/>
    </row>
    <row r="3" spans="3:9" ht="19.5" customHeight="1">
      <c r="C3" s="17"/>
      <c r="D3" s="14"/>
      <c r="E3" s="61" t="s">
        <v>207</v>
      </c>
      <c r="F3" s="7" t="s">
        <v>102</v>
      </c>
      <c r="G3" s="28" t="s">
        <v>244</v>
      </c>
      <c r="H3" s="50" t="s">
        <v>62</v>
      </c>
      <c r="I3" s="2"/>
    </row>
    <row r="4" spans="3:9" ht="19.5" customHeight="1">
      <c r="C4" s="17"/>
      <c r="D4" s="14"/>
      <c r="E4" s="61" t="s">
        <v>208</v>
      </c>
      <c r="F4" s="7" t="s">
        <v>41</v>
      </c>
      <c r="G4" s="28">
        <v>1</v>
      </c>
      <c r="H4" s="50" t="s">
        <v>63</v>
      </c>
      <c r="I4" s="2"/>
    </row>
    <row r="5" spans="3:9" ht="19.5" customHeight="1">
      <c r="C5" s="17"/>
      <c r="D5" s="14"/>
      <c r="E5" s="61" t="s">
        <v>209</v>
      </c>
      <c r="F5" s="7" t="s">
        <v>42</v>
      </c>
      <c r="G5" s="28" t="s">
        <v>91</v>
      </c>
      <c r="H5" s="50" t="s">
        <v>64</v>
      </c>
      <c r="I5" s="2"/>
    </row>
    <row r="6" spans="3:9" ht="19.5" customHeight="1" thickBot="1">
      <c r="C6" s="32"/>
      <c r="D6" s="33"/>
      <c r="E6" s="57" t="s">
        <v>210</v>
      </c>
      <c r="F6" s="8" t="s">
        <v>103</v>
      </c>
      <c r="G6" s="29">
        <v>0</v>
      </c>
      <c r="H6" s="51" t="s">
        <v>65</v>
      </c>
      <c r="I6" s="2"/>
    </row>
    <row r="7" spans="3:9" ht="19.5" customHeight="1">
      <c r="C7" s="9" t="s">
        <v>146</v>
      </c>
      <c r="D7" s="10" t="s">
        <v>100</v>
      </c>
      <c r="E7" s="58" t="s">
        <v>211</v>
      </c>
      <c r="F7" s="12" t="s">
        <v>110</v>
      </c>
      <c r="G7" s="16">
        <v>5</v>
      </c>
      <c r="H7" s="34" t="s">
        <v>131</v>
      </c>
      <c r="I7" s="2"/>
    </row>
    <row r="8" spans="3:9" ht="19.5" customHeight="1">
      <c r="C8" s="13" t="s">
        <v>212</v>
      </c>
      <c r="D8" s="14" t="s">
        <v>44</v>
      </c>
      <c r="E8" s="59" t="s">
        <v>236</v>
      </c>
      <c r="F8" s="67" t="s">
        <v>237</v>
      </c>
      <c r="G8" s="65">
        <v>0</v>
      </c>
      <c r="H8" s="35" t="s">
        <v>132</v>
      </c>
      <c r="I8" s="2"/>
    </row>
    <row r="9" spans="3:9" ht="19.5" customHeight="1">
      <c r="C9" s="13" t="s">
        <v>147</v>
      </c>
      <c r="D9" s="14"/>
      <c r="E9" s="59" t="s">
        <v>215</v>
      </c>
      <c r="F9" s="67" t="s">
        <v>111</v>
      </c>
      <c r="G9" s="65">
        <v>13</v>
      </c>
      <c r="H9" s="35" t="s">
        <v>133</v>
      </c>
      <c r="I9" s="2"/>
    </row>
    <row r="10" spans="3:9" ht="27.75" customHeight="1">
      <c r="C10" s="13"/>
      <c r="D10" s="14"/>
      <c r="E10" s="59" t="s">
        <v>216</v>
      </c>
      <c r="F10" s="53" t="s">
        <v>105</v>
      </c>
      <c r="G10" s="65">
        <v>-19.1</v>
      </c>
      <c r="H10" s="35" t="s">
        <v>134</v>
      </c>
      <c r="I10" s="2"/>
    </row>
    <row r="11" spans="3:9" ht="26.25" customHeight="1">
      <c r="C11" s="13"/>
      <c r="D11" s="14"/>
      <c r="E11" s="59" t="s">
        <v>217</v>
      </c>
      <c r="F11" s="70" t="s">
        <v>106</v>
      </c>
      <c r="G11" s="71">
        <f>G8+G9+G10</f>
        <v>-6.100000000000001</v>
      </c>
      <c r="H11" s="36" t="s">
        <v>71</v>
      </c>
      <c r="I11" s="2"/>
    </row>
    <row r="12" spans="3:9" ht="19.5" customHeight="1">
      <c r="C12" s="13"/>
      <c r="D12" s="14"/>
      <c r="E12" s="59" t="s">
        <v>76</v>
      </c>
      <c r="F12" s="54" t="s">
        <v>107</v>
      </c>
      <c r="G12" s="64">
        <f>G7+G11</f>
        <v>-1.1000000000000014</v>
      </c>
      <c r="H12" s="35" t="s">
        <v>96</v>
      </c>
      <c r="I12" s="2"/>
    </row>
    <row r="13" spans="3:9" ht="19.5" customHeight="1">
      <c r="C13" s="17"/>
      <c r="D13" s="18" t="s">
        <v>101</v>
      </c>
      <c r="E13" s="59" t="s">
        <v>46</v>
      </c>
      <c r="F13" s="7" t="s">
        <v>108</v>
      </c>
      <c r="G13" s="71">
        <v>-4</v>
      </c>
      <c r="H13" s="36" t="s">
        <v>52</v>
      </c>
      <c r="I13" s="2"/>
    </row>
    <row r="14" spans="3:9" ht="19.5" customHeight="1">
      <c r="C14" s="17"/>
      <c r="D14" s="20" t="s">
        <v>45</v>
      </c>
      <c r="E14" s="59" t="s">
        <v>238</v>
      </c>
      <c r="F14" s="67" t="s">
        <v>109</v>
      </c>
      <c r="G14" s="64">
        <v>0</v>
      </c>
      <c r="H14" s="35" t="s">
        <v>53</v>
      </c>
      <c r="I14" s="2"/>
    </row>
    <row r="15" spans="3:9" ht="24.75" customHeight="1">
      <c r="C15" s="17"/>
      <c r="D15" s="20"/>
      <c r="E15" s="59" t="s">
        <v>77</v>
      </c>
      <c r="F15" s="67" t="s">
        <v>112</v>
      </c>
      <c r="G15" s="64">
        <v>6</v>
      </c>
      <c r="H15" s="35" t="s">
        <v>135</v>
      </c>
      <c r="I15" s="2"/>
    </row>
    <row r="16" spans="3:9" ht="27.75" customHeight="1">
      <c r="C16" s="17"/>
      <c r="D16" s="20"/>
      <c r="E16" s="59" t="s">
        <v>219</v>
      </c>
      <c r="F16" s="67" t="s">
        <v>113</v>
      </c>
      <c r="G16" s="64">
        <v>-10</v>
      </c>
      <c r="H16" s="35" t="s">
        <v>136</v>
      </c>
      <c r="I16" s="2"/>
    </row>
    <row r="17" spans="3:9" ht="19.5" customHeight="1">
      <c r="C17" s="17"/>
      <c r="D17" s="20"/>
      <c r="E17" s="59" t="s">
        <v>220</v>
      </c>
      <c r="F17" s="67" t="s">
        <v>114</v>
      </c>
      <c r="G17" s="64">
        <v>-4</v>
      </c>
      <c r="H17" s="35" t="s">
        <v>137</v>
      </c>
      <c r="I17" s="2"/>
    </row>
    <row r="18" spans="3:9" ht="27.75" customHeight="1">
      <c r="C18" s="17"/>
      <c r="D18" s="20"/>
      <c r="E18" s="59" t="s">
        <v>221</v>
      </c>
      <c r="F18" s="67" t="s">
        <v>115</v>
      </c>
      <c r="G18" s="65">
        <v>0</v>
      </c>
      <c r="H18" s="35" t="s">
        <v>98</v>
      </c>
      <c r="I18" s="2"/>
    </row>
    <row r="19" spans="3:9" ht="19.5" customHeight="1">
      <c r="C19" s="17"/>
      <c r="D19" s="20"/>
      <c r="E19" s="59" t="s">
        <v>78</v>
      </c>
      <c r="F19" s="67" t="s">
        <v>116</v>
      </c>
      <c r="G19" s="64">
        <v>-65</v>
      </c>
      <c r="H19" s="35" t="s">
        <v>66</v>
      </c>
      <c r="I19" s="2"/>
    </row>
    <row r="20" spans="3:9" ht="19.5" customHeight="1">
      <c r="C20" s="17"/>
      <c r="D20" s="20"/>
      <c r="E20" s="59" t="s">
        <v>79</v>
      </c>
      <c r="F20" s="67" t="s">
        <v>117</v>
      </c>
      <c r="G20" s="64">
        <v>21</v>
      </c>
      <c r="H20" s="35" t="s">
        <v>55</v>
      </c>
      <c r="I20" s="2"/>
    </row>
    <row r="21" spans="3:9" ht="19.5" customHeight="1">
      <c r="C21" s="17"/>
      <c r="D21" s="20"/>
      <c r="E21" s="59" t="s">
        <v>239</v>
      </c>
      <c r="F21" s="67" t="s">
        <v>118</v>
      </c>
      <c r="G21" s="22">
        <f>G19-G20</f>
        <v>-86</v>
      </c>
      <c r="H21" s="35" t="s">
        <v>56</v>
      </c>
      <c r="I21" s="2"/>
    </row>
    <row r="22" spans="3:9" ht="29.25" customHeight="1">
      <c r="C22" s="17"/>
      <c r="D22" s="19" t="s">
        <v>0</v>
      </c>
      <c r="E22" s="59" t="s">
        <v>47</v>
      </c>
      <c r="F22" s="7" t="s">
        <v>119</v>
      </c>
      <c r="G22" s="23">
        <f>(G12+G13+G14+G15+G16+G17+G18)-G21</f>
        <v>72.9</v>
      </c>
      <c r="H22" s="36" t="s">
        <v>57</v>
      </c>
      <c r="I22" s="2"/>
    </row>
    <row r="23" spans="3:9" ht="29.25" customHeight="1">
      <c r="C23" s="17"/>
      <c r="D23" s="15"/>
      <c r="E23" s="59" t="s">
        <v>48</v>
      </c>
      <c r="F23" s="7" t="s">
        <v>120</v>
      </c>
      <c r="G23" s="66">
        <v>0</v>
      </c>
      <c r="H23" s="36" t="s">
        <v>58</v>
      </c>
      <c r="I23" s="2"/>
    </row>
    <row r="24" spans="3:9" ht="26.25" customHeight="1">
      <c r="C24" s="17"/>
      <c r="D24" s="15"/>
      <c r="E24" s="59" t="s">
        <v>80</v>
      </c>
      <c r="F24" s="7" t="s">
        <v>121</v>
      </c>
      <c r="G24" s="66">
        <v>10</v>
      </c>
      <c r="H24" s="36" t="s">
        <v>59</v>
      </c>
      <c r="I24" s="2"/>
    </row>
    <row r="25" spans="3:9" ht="19.5" customHeight="1">
      <c r="C25" s="17"/>
      <c r="D25" s="15"/>
      <c r="E25" s="59" t="s">
        <v>81</v>
      </c>
      <c r="F25" s="53" t="s">
        <v>122</v>
      </c>
      <c r="G25" s="22">
        <f>G22+G23+G24</f>
        <v>82.9</v>
      </c>
      <c r="H25" s="35" t="s">
        <v>97</v>
      </c>
      <c r="I25" s="2"/>
    </row>
    <row r="26" spans="3:9" ht="28.5" customHeight="1" thickBot="1">
      <c r="C26" s="17"/>
      <c r="D26" s="31"/>
      <c r="E26" s="57" t="s">
        <v>82</v>
      </c>
      <c r="F26" s="69" t="s">
        <v>123</v>
      </c>
      <c r="G26" s="42">
        <f>(10^(G25/20))*(0.3/5.8)/(4*3.14159)</f>
        <v>57.47563312668901</v>
      </c>
      <c r="H26" s="37" t="s">
        <v>60</v>
      </c>
      <c r="I26" s="2"/>
    </row>
    <row r="27" spans="3:9" ht="19.5" customHeight="1" thickBot="1">
      <c r="C27" s="32"/>
      <c r="D27" s="24"/>
      <c r="E27" s="60" t="s">
        <v>83</v>
      </c>
      <c r="F27" s="72" t="s">
        <v>124</v>
      </c>
      <c r="G27" s="73">
        <f>G26+30</f>
        <v>87.47563312668902</v>
      </c>
      <c r="H27" s="43" t="s">
        <v>75</v>
      </c>
      <c r="I27" s="3"/>
    </row>
    <row r="28" spans="3:9" ht="19.5" customHeight="1">
      <c r="C28" s="9" t="s">
        <v>147</v>
      </c>
      <c r="D28" s="11" t="s">
        <v>101</v>
      </c>
      <c r="E28" s="77" t="s">
        <v>24</v>
      </c>
      <c r="F28" s="68" t="s">
        <v>125</v>
      </c>
      <c r="G28" s="45">
        <v>10</v>
      </c>
      <c r="H28" s="44" t="s">
        <v>138</v>
      </c>
      <c r="I28" s="2"/>
    </row>
    <row r="29" spans="3:9" ht="19.5" customHeight="1">
      <c r="C29" s="13" t="s">
        <v>163</v>
      </c>
      <c r="D29" s="15" t="s">
        <v>45</v>
      </c>
      <c r="E29" s="59" t="s">
        <v>240</v>
      </c>
      <c r="F29" s="55" t="s">
        <v>126</v>
      </c>
      <c r="G29" s="45">
        <f>G$17</f>
        <v>-4</v>
      </c>
      <c r="H29" s="38" t="s">
        <v>143</v>
      </c>
      <c r="I29" s="2"/>
    </row>
    <row r="30" spans="3:9" ht="27.75" customHeight="1">
      <c r="C30" s="13" t="s">
        <v>148</v>
      </c>
      <c r="D30" s="15"/>
      <c r="E30" s="59" t="s">
        <v>49</v>
      </c>
      <c r="F30" s="55" t="s">
        <v>127</v>
      </c>
      <c r="G30" s="45">
        <f>G$15</f>
        <v>6</v>
      </c>
      <c r="H30" s="38" t="s">
        <v>139</v>
      </c>
      <c r="I30" s="2"/>
    </row>
    <row r="31" spans="3:9" ht="23.25" customHeight="1">
      <c r="C31" s="17"/>
      <c r="D31" s="15"/>
      <c r="E31" s="59" t="s">
        <v>224</v>
      </c>
      <c r="F31" s="55" t="s">
        <v>128</v>
      </c>
      <c r="G31" s="45">
        <f>G$16</f>
        <v>-10</v>
      </c>
      <c r="H31" s="38" t="s">
        <v>140</v>
      </c>
      <c r="I31" s="2"/>
    </row>
    <row r="32" spans="3:9" ht="19.5" customHeight="1">
      <c r="C32" s="17"/>
      <c r="D32" s="15"/>
      <c r="E32" s="59" t="s">
        <v>225</v>
      </c>
      <c r="F32" s="55" t="s">
        <v>108</v>
      </c>
      <c r="G32" s="45">
        <f>G$13</f>
        <v>-4</v>
      </c>
      <c r="H32" s="38" t="s">
        <v>52</v>
      </c>
      <c r="I32" s="2"/>
    </row>
    <row r="33" spans="3:9" ht="19.5" customHeight="1">
      <c r="C33" s="17"/>
      <c r="D33" s="21"/>
      <c r="E33" s="59" t="s">
        <v>84</v>
      </c>
      <c r="F33" s="55" t="s">
        <v>109</v>
      </c>
      <c r="G33" s="45">
        <f>G$14</f>
        <v>0</v>
      </c>
      <c r="H33" s="38" t="s">
        <v>53</v>
      </c>
      <c r="I33" s="2"/>
    </row>
    <row r="34" spans="3:10" ht="19.5" customHeight="1">
      <c r="C34" s="17"/>
      <c r="D34" s="19" t="s">
        <v>100</v>
      </c>
      <c r="E34" s="59" t="s">
        <v>226</v>
      </c>
      <c r="F34" s="55" t="s">
        <v>111</v>
      </c>
      <c r="G34" s="45">
        <f>G$9</f>
        <v>13</v>
      </c>
      <c r="H34" s="38" t="s">
        <v>133</v>
      </c>
      <c r="I34" s="2"/>
      <c r="J34" s="1"/>
    </row>
    <row r="35" spans="3:9" ht="27.75" customHeight="1">
      <c r="C35" s="17"/>
      <c r="D35" s="15" t="s">
        <v>44</v>
      </c>
      <c r="E35" s="59" t="s">
        <v>241</v>
      </c>
      <c r="F35" s="55" t="s">
        <v>105</v>
      </c>
      <c r="G35" s="45">
        <f>G$10</f>
        <v>-19.1</v>
      </c>
      <c r="H35" s="39" t="s">
        <v>141</v>
      </c>
      <c r="I35" s="2"/>
    </row>
    <row r="36" spans="3:9" ht="19.5" customHeight="1">
      <c r="C36" s="17"/>
      <c r="D36" s="15"/>
      <c r="E36" s="59" t="s">
        <v>228</v>
      </c>
      <c r="F36" s="55" t="s">
        <v>229</v>
      </c>
      <c r="G36" s="45">
        <f>G$8</f>
        <v>0</v>
      </c>
      <c r="H36" s="38" t="s">
        <v>142</v>
      </c>
      <c r="I36" s="2"/>
    </row>
    <row r="37" spans="3:9" ht="28.5" customHeight="1">
      <c r="C37" s="17"/>
      <c r="D37" s="15"/>
      <c r="E37" s="59" t="s">
        <v>230</v>
      </c>
      <c r="F37" s="55" t="s">
        <v>115</v>
      </c>
      <c r="G37" s="45">
        <f>G18</f>
        <v>0</v>
      </c>
      <c r="H37" s="38" t="s">
        <v>54</v>
      </c>
      <c r="I37" s="2"/>
    </row>
    <row r="38" spans="3:9" ht="28.5" customHeight="1">
      <c r="C38" s="17"/>
      <c r="D38" s="15"/>
      <c r="E38" s="59" t="s">
        <v>85</v>
      </c>
      <c r="F38" s="55" t="s">
        <v>116</v>
      </c>
      <c r="G38" s="45">
        <v>-65</v>
      </c>
      <c r="H38" s="38" t="s">
        <v>130</v>
      </c>
      <c r="I38" s="2"/>
    </row>
    <row r="39" spans="3:9" ht="19.5" customHeight="1">
      <c r="C39" s="17"/>
      <c r="D39" s="15"/>
      <c r="E39" s="59" t="s">
        <v>86</v>
      </c>
      <c r="F39" s="55" t="s">
        <v>117</v>
      </c>
      <c r="G39" s="45">
        <v>21</v>
      </c>
      <c r="H39" s="38" t="s">
        <v>55</v>
      </c>
      <c r="I39" s="2"/>
    </row>
    <row r="40" spans="3:9" ht="19.5" customHeight="1">
      <c r="C40" s="17"/>
      <c r="D40" s="21"/>
      <c r="E40" s="59" t="s">
        <v>242</v>
      </c>
      <c r="F40" s="54" t="s">
        <v>118</v>
      </c>
      <c r="G40" s="25">
        <f>G38-G39</f>
        <v>-86</v>
      </c>
      <c r="H40" s="38" t="s">
        <v>67</v>
      </c>
      <c r="I40" s="2"/>
    </row>
    <row r="41" spans="3:9" ht="29.25" customHeight="1">
      <c r="C41" s="17"/>
      <c r="D41" s="19" t="s">
        <v>1</v>
      </c>
      <c r="E41" s="59" t="s">
        <v>50</v>
      </c>
      <c r="F41" s="52" t="s">
        <v>119</v>
      </c>
      <c r="G41" s="25">
        <f>(G28+G29+G30+G31+G32+G33)+(G34+G35+G36+G37)-G40</f>
        <v>77.9</v>
      </c>
      <c r="H41" s="40" t="s">
        <v>68</v>
      </c>
      <c r="I41" s="2"/>
    </row>
    <row r="42" spans="3:9" ht="19.5" customHeight="1">
      <c r="C42" s="17"/>
      <c r="D42" s="15"/>
      <c r="E42" s="59" t="s">
        <v>51</v>
      </c>
      <c r="F42" s="52" t="s">
        <v>120</v>
      </c>
      <c r="G42" s="45">
        <f>G23</f>
        <v>0</v>
      </c>
      <c r="H42" s="40" t="s">
        <v>144</v>
      </c>
      <c r="I42" s="2"/>
    </row>
    <row r="43" spans="3:9" ht="16.5" customHeight="1">
      <c r="C43" s="17"/>
      <c r="D43" s="15"/>
      <c r="E43" s="59" t="s">
        <v>232</v>
      </c>
      <c r="F43" s="7" t="s">
        <v>121</v>
      </c>
      <c r="G43" s="74">
        <f>G24</f>
        <v>10</v>
      </c>
      <c r="H43" s="40" t="s">
        <v>145</v>
      </c>
      <c r="I43" s="2"/>
    </row>
    <row r="44" spans="3:9" ht="19.5" customHeight="1">
      <c r="C44" s="17"/>
      <c r="D44" s="15"/>
      <c r="E44" s="59" t="s">
        <v>87</v>
      </c>
      <c r="F44" s="52" t="s">
        <v>122</v>
      </c>
      <c r="G44" s="45">
        <f>G41+G42+G43</f>
        <v>87.9</v>
      </c>
      <c r="H44" s="35" t="s">
        <v>249</v>
      </c>
      <c r="I44" s="3"/>
    </row>
    <row r="45" spans="3:9" ht="30.75" customHeight="1" thickBot="1">
      <c r="C45" s="17"/>
      <c r="D45" s="31"/>
      <c r="E45" s="61" t="s">
        <v>88</v>
      </c>
      <c r="F45" s="69" t="s">
        <v>123</v>
      </c>
      <c r="G45" s="46">
        <f>(10^(G44/20))*(0.3/5.8)/(4*3.14159)</f>
        <v>102.20773496814222</v>
      </c>
      <c r="H45" s="41" t="s">
        <v>60</v>
      </c>
      <c r="I45" s="3"/>
    </row>
    <row r="46" spans="3:8" ht="19.5" customHeight="1" thickBot="1">
      <c r="C46" s="76"/>
      <c r="D46" s="26"/>
      <c r="E46" s="62" t="s">
        <v>89</v>
      </c>
      <c r="F46" s="72" t="s">
        <v>129</v>
      </c>
      <c r="G46" s="75">
        <f>G45+30</f>
        <v>132.20773496814223</v>
      </c>
      <c r="H46" s="6" t="s">
        <v>74</v>
      </c>
    </row>
    <row r="48" ht="13.5">
      <c r="D48" t="s">
        <v>154</v>
      </c>
    </row>
  </sheetData>
  <printOptions/>
  <pageMargins left="0.7874015748031497" right="0.7874015748031497" top="0.984251968503937" bottom="0.984251968503937" header="0.5118110236220472" footer="0.5118110236220472"/>
  <pageSetup fitToHeight="1" fitToWidth="1" orientation="portrait" paperSize="9" scale="66" r:id="rId1"/>
  <headerFooter alignWithMargins="0">
    <oddHeader>&amp;C表2.5.1-3　必要干渉離隔距離算出テンプレート</oddHeader>
  </headerFooter>
</worksheet>
</file>

<file path=xl/worksheets/sheet4.xml><?xml version="1.0" encoding="utf-8"?>
<worksheet xmlns="http://schemas.openxmlformats.org/spreadsheetml/2006/main" xmlns:r="http://schemas.openxmlformats.org/officeDocument/2006/relationships">
  <sheetPr>
    <pageSetUpPr fitToPage="1"/>
  </sheetPr>
  <dimension ref="C1:J48"/>
  <sheetViews>
    <sheetView zoomScale="75" zoomScaleNormal="75" workbookViewId="0" topLeftCell="A23">
      <selection activeCell="G45" sqref="G45"/>
    </sheetView>
  </sheetViews>
  <sheetFormatPr defaultColWidth="9.00390625" defaultRowHeight="13.5"/>
  <cols>
    <col min="2" max="2" width="2.50390625" style="0" customWidth="1"/>
    <col min="3" max="3" width="14.75390625" style="0" customWidth="1"/>
    <col min="4" max="4" width="10.125" style="0" customWidth="1"/>
    <col min="5" max="5" width="4.25390625" style="63" customWidth="1"/>
    <col min="6" max="6" width="22.25390625" style="0" customWidth="1"/>
    <col min="7" max="7" width="7.625" style="0" customWidth="1"/>
    <col min="8" max="8" width="61.375" style="0" customWidth="1"/>
    <col min="9" max="9" width="11.25390625" style="0" customWidth="1"/>
  </cols>
  <sheetData>
    <row r="1" spans="3:9" ht="19.5" customHeight="1" thickBot="1">
      <c r="C1" s="4"/>
      <c r="D1" s="5"/>
      <c r="E1" s="56"/>
      <c r="F1" s="5" t="s">
        <v>204</v>
      </c>
      <c r="G1" s="47" t="s">
        <v>92</v>
      </c>
      <c r="H1" s="48" t="s">
        <v>93</v>
      </c>
      <c r="I1" s="2"/>
    </row>
    <row r="2" spans="3:9" ht="19.5" customHeight="1">
      <c r="C2" s="30" t="s">
        <v>95</v>
      </c>
      <c r="D2" s="14"/>
      <c r="E2" s="58" t="s">
        <v>205</v>
      </c>
      <c r="F2" s="7" t="s">
        <v>206</v>
      </c>
      <c r="G2" s="27" t="s">
        <v>233</v>
      </c>
      <c r="H2" s="49" t="s">
        <v>61</v>
      </c>
      <c r="I2" s="2"/>
    </row>
    <row r="3" spans="3:9" ht="19.5" customHeight="1">
      <c r="C3" s="17"/>
      <c r="D3" s="14"/>
      <c r="E3" s="61" t="s">
        <v>207</v>
      </c>
      <c r="F3" s="7" t="s">
        <v>102</v>
      </c>
      <c r="G3" s="28" t="s">
        <v>234</v>
      </c>
      <c r="H3" s="50" t="s">
        <v>62</v>
      </c>
      <c r="I3" s="2"/>
    </row>
    <row r="4" spans="3:9" ht="19.5" customHeight="1">
      <c r="C4" s="17"/>
      <c r="D4" s="14"/>
      <c r="E4" s="61" t="s">
        <v>208</v>
      </c>
      <c r="F4" s="7" t="s">
        <v>41</v>
      </c>
      <c r="G4" s="28">
        <v>1</v>
      </c>
      <c r="H4" s="50" t="s">
        <v>63</v>
      </c>
      <c r="I4" s="2"/>
    </row>
    <row r="5" spans="3:9" ht="19.5" customHeight="1">
      <c r="C5" s="17"/>
      <c r="D5" s="14"/>
      <c r="E5" s="61" t="s">
        <v>209</v>
      </c>
      <c r="F5" s="7" t="s">
        <v>42</v>
      </c>
      <c r="G5" s="28" t="s">
        <v>43</v>
      </c>
      <c r="H5" s="50" t="s">
        <v>64</v>
      </c>
      <c r="I5" s="2"/>
    </row>
    <row r="6" spans="3:9" ht="19.5" customHeight="1" thickBot="1">
      <c r="C6" s="32"/>
      <c r="D6" s="33"/>
      <c r="E6" s="57" t="s">
        <v>210</v>
      </c>
      <c r="F6" s="8" t="s">
        <v>103</v>
      </c>
      <c r="G6" s="29">
        <v>0</v>
      </c>
      <c r="H6" s="51" t="s">
        <v>65</v>
      </c>
      <c r="I6" s="2"/>
    </row>
    <row r="7" spans="3:9" ht="19.5" customHeight="1">
      <c r="C7" s="9" t="s">
        <v>146</v>
      </c>
      <c r="D7" s="10" t="s">
        <v>100</v>
      </c>
      <c r="E7" s="58" t="s">
        <v>211</v>
      </c>
      <c r="F7" s="12" t="s">
        <v>110</v>
      </c>
      <c r="G7" s="16">
        <v>10</v>
      </c>
      <c r="H7" s="34" t="s">
        <v>131</v>
      </c>
      <c r="I7" s="2"/>
    </row>
    <row r="8" spans="3:9" ht="19.5" customHeight="1">
      <c r="C8" s="13" t="s">
        <v>212</v>
      </c>
      <c r="D8" s="14" t="s">
        <v>44</v>
      </c>
      <c r="E8" s="59" t="s">
        <v>213</v>
      </c>
      <c r="F8" s="67" t="s">
        <v>214</v>
      </c>
      <c r="G8" s="65">
        <v>0</v>
      </c>
      <c r="H8" s="35" t="s">
        <v>132</v>
      </c>
      <c r="I8" s="2"/>
    </row>
    <row r="9" spans="3:9" ht="19.5" customHeight="1">
      <c r="C9" s="13" t="s">
        <v>147</v>
      </c>
      <c r="D9" s="14"/>
      <c r="E9" s="59" t="s">
        <v>215</v>
      </c>
      <c r="F9" s="67" t="s">
        <v>111</v>
      </c>
      <c r="G9" s="65">
        <v>13</v>
      </c>
      <c r="H9" s="35" t="s">
        <v>133</v>
      </c>
      <c r="I9" s="2"/>
    </row>
    <row r="10" spans="3:9" ht="27.75" customHeight="1">
      <c r="C10" s="13"/>
      <c r="D10" s="14"/>
      <c r="E10" s="59" t="s">
        <v>216</v>
      </c>
      <c r="F10" s="53" t="s">
        <v>105</v>
      </c>
      <c r="G10" s="65">
        <v>-7.1</v>
      </c>
      <c r="H10" s="35" t="s">
        <v>134</v>
      </c>
      <c r="I10" s="2"/>
    </row>
    <row r="11" spans="3:9" ht="26.25" customHeight="1">
      <c r="C11" s="13"/>
      <c r="D11" s="14"/>
      <c r="E11" s="59" t="s">
        <v>217</v>
      </c>
      <c r="F11" s="70" t="s">
        <v>106</v>
      </c>
      <c r="G11" s="71">
        <f>G8+G9+G10</f>
        <v>5.9</v>
      </c>
      <c r="H11" s="36" t="s">
        <v>71</v>
      </c>
      <c r="I11" s="2"/>
    </row>
    <row r="12" spans="3:9" ht="19.5" customHeight="1">
      <c r="C12" s="13"/>
      <c r="D12" s="14"/>
      <c r="E12" s="59" t="s">
        <v>76</v>
      </c>
      <c r="F12" s="54" t="s">
        <v>107</v>
      </c>
      <c r="G12" s="64">
        <f>G7+G11</f>
        <v>15.9</v>
      </c>
      <c r="H12" s="35" t="s">
        <v>96</v>
      </c>
      <c r="I12" s="2"/>
    </row>
    <row r="13" spans="3:9" ht="19.5" customHeight="1">
      <c r="C13" s="17"/>
      <c r="D13" s="18" t="s">
        <v>101</v>
      </c>
      <c r="E13" s="59" t="s">
        <v>46</v>
      </c>
      <c r="F13" s="7" t="s">
        <v>108</v>
      </c>
      <c r="G13" s="71">
        <v>-4</v>
      </c>
      <c r="H13" s="36" t="s">
        <v>52</v>
      </c>
      <c r="I13" s="2"/>
    </row>
    <row r="14" spans="3:9" ht="19.5" customHeight="1">
      <c r="C14" s="17"/>
      <c r="D14" s="20" t="s">
        <v>45</v>
      </c>
      <c r="E14" s="59" t="s">
        <v>218</v>
      </c>
      <c r="F14" s="67" t="s">
        <v>109</v>
      </c>
      <c r="G14" s="64">
        <v>0</v>
      </c>
      <c r="H14" s="35" t="s">
        <v>53</v>
      </c>
      <c r="I14" s="2"/>
    </row>
    <row r="15" spans="3:9" ht="24.75" customHeight="1">
      <c r="C15" s="17"/>
      <c r="D15" s="20"/>
      <c r="E15" s="59" t="s">
        <v>77</v>
      </c>
      <c r="F15" s="67" t="s">
        <v>112</v>
      </c>
      <c r="G15" s="64">
        <v>6</v>
      </c>
      <c r="H15" s="35" t="s">
        <v>135</v>
      </c>
      <c r="I15" s="2"/>
    </row>
    <row r="16" spans="3:9" ht="27.75" customHeight="1">
      <c r="C16" s="17"/>
      <c r="D16" s="20"/>
      <c r="E16" s="59" t="s">
        <v>219</v>
      </c>
      <c r="F16" s="67" t="s">
        <v>113</v>
      </c>
      <c r="G16" s="64">
        <v>-10</v>
      </c>
      <c r="H16" s="35" t="s">
        <v>136</v>
      </c>
      <c r="I16" s="2"/>
    </row>
    <row r="17" spans="3:9" ht="19.5" customHeight="1">
      <c r="C17" s="17"/>
      <c r="D17" s="20"/>
      <c r="E17" s="59" t="s">
        <v>220</v>
      </c>
      <c r="F17" s="67" t="s">
        <v>114</v>
      </c>
      <c r="G17" s="64">
        <v>-4</v>
      </c>
      <c r="H17" s="35" t="s">
        <v>137</v>
      </c>
      <c r="I17" s="2"/>
    </row>
    <row r="18" spans="3:9" ht="27.75" customHeight="1">
      <c r="C18" s="17"/>
      <c r="D18" s="20"/>
      <c r="E18" s="59" t="s">
        <v>221</v>
      </c>
      <c r="F18" s="67" t="s">
        <v>115</v>
      </c>
      <c r="G18" s="65">
        <v>0</v>
      </c>
      <c r="H18" s="35" t="s">
        <v>98</v>
      </c>
      <c r="I18" s="2"/>
    </row>
    <row r="19" spans="3:9" ht="19.5" customHeight="1">
      <c r="C19" s="17"/>
      <c r="D19" s="20"/>
      <c r="E19" s="59" t="s">
        <v>78</v>
      </c>
      <c r="F19" s="67" t="s">
        <v>116</v>
      </c>
      <c r="G19" s="64">
        <v>-65</v>
      </c>
      <c r="H19" s="35" t="s">
        <v>66</v>
      </c>
      <c r="I19" s="2"/>
    </row>
    <row r="20" spans="3:9" ht="19.5" customHeight="1">
      <c r="C20" s="17"/>
      <c r="D20" s="20"/>
      <c r="E20" s="59" t="s">
        <v>79</v>
      </c>
      <c r="F20" s="67" t="s">
        <v>117</v>
      </c>
      <c r="G20" s="64">
        <v>21</v>
      </c>
      <c r="H20" s="35" t="s">
        <v>55</v>
      </c>
      <c r="I20" s="2"/>
    </row>
    <row r="21" spans="3:9" ht="19.5" customHeight="1">
      <c r="C21" s="17"/>
      <c r="D21" s="20"/>
      <c r="E21" s="59" t="s">
        <v>222</v>
      </c>
      <c r="F21" s="67" t="s">
        <v>118</v>
      </c>
      <c r="G21" s="22">
        <f>G19-G20</f>
        <v>-86</v>
      </c>
      <c r="H21" s="35" t="s">
        <v>56</v>
      </c>
      <c r="I21" s="2"/>
    </row>
    <row r="22" spans="3:9" ht="29.25" customHeight="1">
      <c r="C22" s="17"/>
      <c r="D22" s="19" t="s">
        <v>0</v>
      </c>
      <c r="E22" s="59" t="s">
        <v>47</v>
      </c>
      <c r="F22" s="7" t="s">
        <v>119</v>
      </c>
      <c r="G22" s="23">
        <f>(G12+G13+G14+G15+G16+G17+G18)-G21</f>
        <v>89.9</v>
      </c>
      <c r="H22" s="36" t="s">
        <v>57</v>
      </c>
      <c r="I22" s="2"/>
    </row>
    <row r="23" spans="3:9" ht="29.25" customHeight="1">
      <c r="C23" s="17"/>
      <c r="D23" s="15"/>
      <c r="E23" s="59" t="s">
        <v>48</v>
      </c>
      <c r="F23" s="7" t="s">
        <v>120</v>
      </c>
      <c r="G23" s="66">
        <v>0</v>
      </c>
      <c r="H23" s="36" t="s">
        <v>58</v>
      </c>
      <c r="I23" s="2"/>
    </row>
    <row r="24" spans="3:9" ht="26.25" customHeight="1">
      <c r="C24" s="17"/>
      <c r="D24" s="15"/>
      <c r="E24" s="59" t="s">
        <v>80</v>
      </c>
      <c r="F24" s="7" t="s">
        <v>121</v>
      </c>
      <c r="G24" s="66">
        <v>0</v>
      </c>
      <c r="H24" s="36" t="s">
        <v>59</v>
      </c>
      <c r="I24" s="2"/>
    </row>
    <row r="25" spans="3:9" ht="19.5" customHeight="1">
      <c r="C25" s="17"/>
      <c r="D25" s="15"/>
      <c r="E25" s="59" t="s">
        <v>81</v>
      </c>
      <c r="F25" s="53" t="s">
        <v>122</v>
      </c>
      <c r="G25" s="22">
        <f>G22+G23+G24</f>
        <v>89.9</v>
      </c>
      <c r="H25" s="35" t="s">
        <v>97</v>
      </c>
      <c r="I25" s="2"/>
    </row>
    <row r="26" spans="3:9" ht="28.5" customHeight="1" thickBot="1">
      <c r="C26" s="17"/>
      <c r="D26" s="31"/>
      <c r="E26" s="57" t="s">
        <v>82</v>
      </c>
      <c r="F26" s="69" t="s">
        <v>123</v>
      </c>
      <c r="G26" s="42">
        <f>(10^(G25/20))*(0.3/5.8)/(4*3.14159)</f>
        <v>128.67191483331743</v>
      </c>
      <c r="H26" s="37" t="s">
        <v>60</v>
      </c>
      <c r="I26" s="2"/>
    </row>
    <row r="27" spans="3:9" ht="19.5" customHeight="1" thickBot="1">
      <c r="C27" s="32"/>
      <c r="D27" s="24"/>
      <c r="E27" s="60" t="s">
        <v>83</v>
      </c>
      <c r="F27" s="72" t="s">
        <v>124</v>
      </c>
      <c r="G27" s="73">
        <f>G26+30</f>
        <v>158.67191483331743</v>
      </c>
      <c r="H27" s="43" t="s">
        <v>75</v>
      </c>
      <c r="I27" s="3"/>
    </row>
    <row r="28" spans="3:9" ht="19.5" customHeight="1">
      <c r="C28" s="9" t="s">
        <v>147</v>
      </c>
      <c r="D28" s="11" t="s">
        <v>101</v>
      </c>
      <c r="E28" s="77" t="s">
        <v>24</v>
      </c>
      <c r="F28" s="68" t="s">
        <v>125</v>
      </c>
      <c r="G28" s="45">
        <v>10</v>
      </c>
      <c r="H28" s="44" t="s">
        <v>138</v>
      </c>
      <c r="I28" s="2"/>
    </row>
    <row r="29" spans="3:9" ht="19.5" customHeight="1">
      <c r="C29" s="13" t="s">
        <v>163</v>
      </c>
      <c r="D29" s="15" t="s">
        <v>45</v>
      </c>
      <c r="E29" s="59" t="s">
        <v>223</v>
      </c>
      <c r="F29" s="55" t="s">
        <v>126</v>
      </c>
      <c r="G29" s="45">
        <f>G$17</f>
        <v>-4</v>
      </c>
      <c r="H29" s="38" t="s">
        <v>143</v>
      </c>
      <c r="I29" s="2"/>
    </row>
    <row r="30" spans="3:9" ht="27.75" customHeight="1">
      <c r="C30" s="13" t="s">
        <v>148</v>
      </c>
      <c r="D30" s="15"/>
      <c r="E30" s="59" t="s">
        <v>49</v>
      </c>
      <c r="F30" s="55" t="s">
        <v>127</v>
      </c>
      <c r="G30" s="45">
        <f>G$15</f>
        <v>6</v>
      </c>
      <c r="H30" s="38" t="s">
        <v>139</v>
      </c>
      <c r="I30" s="2"/>
    </row>
    <row r="31" spans="3:9" ht="23.25" customHeight="1">
      <c r="C31" s="17"/>
      <c r="D31" s="15"/>
      <c r="E31" s="59" t="s">
        <v>224</v>
      </c>
      <c r="F31" s="55" t="s">
        <v>128</v>
      </c>
      <c r="G31" s="45">
        <f>G$16</f>
        <v>-10</v>
      </c>
      <c r="H31" s="38" t="s">
        <v>140</v>
      </c>
      <c r="I31" s="2"/>
    </row>
    <row r="32" spans="3:9" ht="19.5" customHeight="1">
      <c r="C32" s="17"/>
      <c r="D32" s="15"/>
      <c r="E32" s="59" t="s">
        <v>225</v>
      </c>
      <c r="F32" s="55" t="s">
        <v>108</v>
      </c>
      <c r="G32" s="45">
        <f>G$13</f>
        <v>-4</v>
      </c>
      <c r="H32" s="38" t="s">
        <v>52</v>
      </c>
      <c r="I32" s="2"/>
    </row>
    <row r="33" spans="3:9" ht="19.5" customHeight="1">
      <c r="C33" s="17"/>
      <c r="D33" s="21"/>
      <c r="E33" s="59" t="s">
        <v>84</v>
      </c>
      <c r="F33" s="55" t="s">
        <v>109</v>
      </c>
      <c r="G33" s="45">
        <f>G$14</f>
        <v>0</v>
      </c>
      <c r="H33" s="38" t="s">
        <v>53</v>
      </c>
      <c r="I33" s="2"/>
    </row>
    <row r="34" spans="3:10" ht="19.5" customHeight="1">
      <c r="C34" s="17"/>
      <c r="D34" s="19" t="s">
        <v>100</v>
      </c>
      <c r="E34" s="59" t="s">
        <v>226</v>
      </c>
      <c r="F34" s="55" t="s">
        <v>111</v>
      </c>
      <c r="G34" s="45">
        <f>G$9</f>
        <v>13</v>
      </c>
      <c r="H34" s="38" t="s">
        <v>133</v>
      </c>
      <c r="I34" s="2"/>
      <c r="J34" s="1"/>
    </row>
    <row r="35" spans="3:9" ht="27.75" customHeight="1">
      <c r="C35" s="17"/>
      <c r="D35" s="15" t="s">
        <v>44</v>
      </c>
      <c r="E35" s="59" t="s">
        <v>227</v>
      </c>
      <c r="F35" s="55" t="s">
        <v>105</v>
      </c>
      <c r="G35" s="45">
        <f>G$10</f>
        <v>-7.1</v>
      </c>
      <c r="H35" s="39" t="s">
        <v>141</v>
      </c>
      <c r="I35" s="2"/>
    </row>
    <row r="36" spans="3:9" ht="19.5" customHeight="1">
      <c r="C36" s="17"/>
      <c r="D36" s="15"/>
      <c r="E36" s="59" t="s">
        <v>228</v>
      </c>
      <c r="F36" s="55" t="s">
        <v>229</v>
      </c>
      <c r="G36" s="45">
        <f>G$8</f>
        <v>0</v>
      </c>
      <c r="H36" s="38" t="s">
        <v>142</v>
      </c>
      <c r="I36" s="2"/>
    </row>
    <row r="37" spans="3:9" ht="28.5" customHeight="1">
      <c r="C37" s="17"/>
      <c r="D37" s="15"/>
      <c r="E37" s="59" t="s">
        <v>230</v>
      </c>
      <c r="F37" s="55" t="s">
        <v>115</v>
      </c>
      <c r="G37" s="45">
        <f>G18</f>
        <v>0</v>
      </c>
      <c r="H37" s="38" t="s">
        <v>54</v>
      </c>
      <c r="I37" s="2"/>
    </row>
    <row r="38" spans="3:9" ht="28.5" customHeight="1">
      <c r="C38" s="17"/>
      <c r="D38" s="15"/>
      <c r="E38" s="59" t="s">
        <v>85</v>
      </c>
      <c r="F38" s="55" t="s">
        <v>116</v>
      </c>
      <c r="G38" s="45">
        <v>-65</v>
      </c>
      <c r="H38" s="38" t="s">
        <v>130</v>
      </c>
      <c r="I38" s="2"/>
    </row>
    <row r="39" spans="3:9" ht="19.5" customHeight="1">
      <c r="C39" s="17"/>
      <c r="D39" s="15"/>
      <c r="E39" s="59" t="s">
        <v>86</v>
      </c>
      <c r="F39" s="55" t="s">
        <v>117</v>
      </c>
      <c r="G39" s="45">
        <v>21</v>
      </c>
      <c r="H39" s="38" t="s">
        <v>55</v>
      </c>
      <c r="I39" s="2"/>
    </row>
    <row r="40" spans="3:9" ht="19.5" customHeight="1">
      <c r="C40" s="17"/>
      <c r="D40" s="21"/>
      <c r="E40" s="59" t="s">
        <v>231</v>
      </c>
      <c r="F40" s="54" t="s">
        <v>118</v>
      </c>
      <c r="G40" s="25">
        <f>G38-G39</f>
        <v>-86</v>
      </c>
      <c r="H40" s="38" t="s">
        <v>67</v>
      </c>
      <c r="I40" s="2"/>
    </row>
    <row r="41" spans="3:9" ht="29.25" customHeight="1">
      <c r="C41" s="17"/>
      <c r="D41" s="19" t="s">
        <v>1</v>
      </c>
      <c r="E41" s="59" t="s">
        <v>50</v>
      </c>
      <c r="F41" s="52" t="s">
        <v>119</v>
      </c>
      <c r="G41" s="25">
        <f>(G28+G29+G30+G31+G32+G33)+(G34+G35+G36+G37)-G40</f>
        <v>89.9</v>
      </c>
      <c r="H41" s="40" t="s">
        <v>68</v>
      </c>
      <c r="I41" s="2"/>
    </row>
    <row r="42" spans="3:9" ht="19.5" customHeight="1">
      <c r="C42" s="17"/>
      <c r="D42" s="15"/>
      <c r="E42" s="59" t="s">
        <v>51</v>
      </c>
      <c r="F42" s="52" t="s">
        <v>120</v>
      </c>
      <c r="G42" s="45">
        <f>G23</f>
        <v>0</v>
      </c>
      <c r="H42" s="40" t="s">
        <v>144</v>
      </c>
      <c r="I42" s="2"/>
    </row>
    <row r="43" spans="3:9" ht="16.5" customHeight="1">
      <c r="C43" s="17"/>
      <c r="D43" s="15"/>
      <c r="E43" s="59" t="s">
        <v>232</v>
      </c>
      <c r="F43" s="7" t="s">
        <v>121</v>
      </c>
      <c r="G43" s="74">
        <f>G24</f>
        <v>0</v>
      </c>
      <c r="H43" s="40" t="s">
        <v>145</v>
      </c>
      <c r="I43" s="2"/>
    </row>
    <row r="44" spans="3:9" ht="19.5" customHeight="1">
      <c r="C44" s="17"/>
      <c r="D44" s="15"/>
      <c r="E44" s="59" t="s">
        <v>87</v>
      </c>
      <c r="F44" s="52" t="s">
        <v>122</v>
      </c>
      <c r="G44" s="45">
        <f>G41+G42+G43</f>
        <v>89.9</v>
      </c>
      <c r="H44" s="35" t="s">
        <v>249</v>
      </c>
      <c r="I44" s="3"/>
    </row>
    <row r="45" spans="3:9" ht="30.75" customHeight="1" thickBot="1">
      <c r="C45" s="17"/>
      <c r="D45" s="31"/>
      <c r="E45" s="61" t="s">
        <v>88</v>
      </c>
      <c r="F45" s="69" t="s">
        <v>123</v>
      </c>
      <c r="G45" s="46">
        <f>(10^(G44/20))*(0.3/5.8)/(4*3.14159)</f>
        <v>128.67191483331743</v>
      </c>
      <c r="H45" s="41" t="s">
        <v>60</v>
      </c>
      <c r="I45" s="3"/>
    </row>
    <row r="46" spans="3:8" ht="19.5" customHeight="1" thickBot="1">
      <c r="C46" s="76"/>
      <c r="D46" s="26"/>
      <c r="E46" s="62" t="s">
        <v>89</v>
      </c>
      <c r="F46" s="72" t="s">
        <v>129</v>
      </c>
      <c r="G46" s="75">
        <f>G45+30</f>
        <v>158.67191483331743</v>
      </c>
      <c r="H46" s="6" t="s">
        <v>74</v>
      </c>
    </row>
    <row r="48" ht="13.5">
      <c r="D48" t="s">
        <v>154</v>
      </c>
    </row>
  </sheetData>
  <printOptions/>
  <pageMargins left="0.7874015748031497" right="0.7874015748031497" top="0.984251968503937" bottom="0.984251968503937" header="0.5118110236220472" footer="0.5118110236220472"/>
  <pageSetup fitToHeight="1" fitToWidth="1" orientation="portrait" paperSize="9" scale="66" r:id="rId1"/>
  <headerFooter alignWithMargins="0">
    <oddHeader>&amp;C表2.5.1-3　必要干渉離隔距離算出テンプレート</oddHeader>
  </headerFooter>
</worksheet>
</file>

<file path=xl/worksheets/sheet5.xml><?xml version="1.0" encoding="utf-8"?>
<worksheet xmlns="http://schemas.openxmlformats.org/spreadsheetml/2006/main" xmlns:r="http://schemas.openxmlformats.org/officeDocument/2006/relationships">
  <sheetPr>
    <pageSetUpPr fitToPage="1"/>
  </sheetPr>
  <dimension ref="C1:J48"/>
  <sheetViews>
    <sheetView zoomScale="75" zoomScaleNormal="75" workbookViewId="0" topLeftCell="A28">
      <selection activeCell="H45" sqref="H45"/>
    </sheetView>
  </sheetViews>
  <sheetFormatPr defaultColWidth="9.00390625" defaultRowHeight="13.5"/>
  <cols>
    <col min="2" max="2" width="2.50390625" style="0" customWidth="1"/>
    <col min="3" max="3" width="14.75390625" style="0" customWidth="1"/>
    <col min="4" max="4" width="10.125" style="0" customWidth="1"/>
    <col min="5" max="5" width="4.25390625" style="63" customWidth="1"/>
    <col min="6" max="6" width="22.25390625" style="0" customWidth="1"/>
    <col min="7" max="7" width="7.625" style="0" customWidth="1"/>
    <col min="8" max="8" width="61.375" style="0" customWidth="1"/>
    <col min="9" max="9" width="11.25390625" style="0" customWidth="1"/>
  </cols>
  <sheetData>
    <row r="1" spans="3:9" ht="19.5" customHeight="1" thickBot="1">
      <c r="C1" s="4"/>
      <c r="D1" s="5"/>
      <c r="E1" s="56"/>
      <c r="F1" s="5" t="s">
        <v>155</v>
      </c>
      <c r="G1" s="47" t="s">
        <v>92</v>
      </c>
      <c r="H1" s="48" t="s">
        <v>93</v>
      </c>
      <c r="I1" s="2"/>
    </row>
    <row r="2" spans="3:9" ht="19.5" customHeight="1">
      <c r="C2" s="30" t="s">
        <v>95</v>
      </c>
      <c r="D2" s="14"/>
      <c r="E2" s="58" t="s">
        <v>156</v>
      </c>
      <c r="F2" s="7" t="s">
        <v>157</v>
      </c>
      <c r="G2" s="27" t="s">
        <v>90</v>
      </c>
      <c r="H2" s="49" t="s">
        <v>61</v>
      </c>
      <c r="I2" s="2"/>
    </row>
    <row r="3" spans="3:9" ht="19.5" customHeight="1">
      <c r="C3" s="17"/>
      <c r="D3" s="14"/>
      <c r="E3" s="61" t="s">
        <v>158</v>
      </c>
      <c r="F3" s="7" t="s">
        <v>102</v>
      </c>
      <c r="G3" s="28" t="s">
        <v>235</v>
      </c>
      <c r="H3" s="50" t="s">
        <v>62</v>
      </c>
      <c r="I3" s="2"/>
    </row>
    <row r="4" spans="3:9" ht="19.5" customHeight="1">
      <c r="C4" s="17"/>
      <c r="D4" s="14"/>
      <c r="E4" s="61" t="s">
        <v>159</v>
      </c>
      <c r="F4" s="7" t="s">
        <v>41</v>
      </c>
      <c r="G4" s="28">
        <v>1</v>
      </c>
      <c r="H4" s="50" t="s">
        <v>63</v>
      </c>
      <c r="I4" s="2"/>
    </row>
    <row r="5" spans="3:9" ht="19.5" customHeight="1">
      <c r="C5" s="17"/>
      <c r="D5" s="14"/>
      <c r="E5" s="61" t="s">
        <v>160</v>
      </c>
      <c r="F5" s="7" t="s">
        <v>42</v>
      </c>
      <c r="G5" s="28" t="s">
        <v>43</v>
      </c>
      <c r="H5" s="50" t="s">
        <v>64</v>
      </c>
      <c r="I5" s="2"/>
    </row>
    <row r="6" spans="3:9" ht="19.5" customHeight="1" thickBot="1">
      <c r="C6" s="32"/>
      <c r="D6" s="33"/>
      <c r="E6" s="57" t="s">
        <v>161</v>
      </c>
      <c r="F6" s="8" t="s">
        <v>103</v>
      </c>
      <c r="G6" s="29">
        <v>0</v>
      </c>
      <c r="H6" s="51" t="s">
        <v>65</v>
      </c>
      <c r="I6" s="2"/>
    </row>
    <row r="7" spans="3:9" ht="19.5" customHeight="1">
      <c r="C7" s="9" t="s">
        <v>146</v>
      </c>
      <c r="D7" s="10" t="s">
        <v>100</v>
      </c>
      <c r="E7" s="58" t="s">
        <v>162</v>
      </c>
      <c r="F7" s="12" t="s">
        <v>110</v>
      </c>
      <c r="G7" s="16">
        <v>10</v>
      </c>
      <c r="H7" s="34" t="s">
        <v>131</v>
      </c>
      <c r="I7" s="2"/>
    </row>
    <row r="8" spans="3:9" ht="19.5" customHeight="1">
      <c r="C8" s="13" t="s">
        <v>163</v>
      </c>
      <c r="D8" s="14" t="s">
        <v>44</v>
      </c>
      <c r="E8" s="59" t="s">
        <v>164</v>
      </c>
      <c r="F8" s="67" t="s">
        <v>165</v>
      </c>
      <c r="G8" s="65">
        <v>0</v>
      </c>
      <c r="H8" s="35" t="s">
        <v>132</v>
      </c>
      <c r="I8" s="2"/>
    </row>
    <row r="9" spans="3:9" ht="19.5" customHeight="1">
      <c r="C9" s="13" t="s">
        <v>147</v>
      </c>
      <c r="D9" s="14"/>
      <c r="E9" s="59" t="s">
        <v>166</v>
      </c>
      <c r="F9" s="67" t="s">
        <v>111</v>
      </c>
      <c r="G9" s="65">
        <v>13</v>
      </c>
      <c r="H9" s="35" t="s">
        <v>133</v>
      </c>
      <c r="I9" s="2"/>
    </row>
    <row r="10" spans="3:9" ht="27.75" customHeight="1">
      <c r="C10" s="13"/>
      <c r="D10" s="14"/>
      <c r="E10" s="59" t="s">
        <v>167</v>
      </c>
      <c r="F10" s="53" t="s">
        <v>105</v>
      </c>
      <c r="G10" s="65">
        <v>-9.9</v>
      </c>
      <c r="H10" s="35" t="s">
        <v>134</v>
      </c>
      <c r="I10" s="2"/>
    </row>
    <row r="11" spans="3:9" ht="26.25" customHeight="1">
      <c r="C11" s="13"/>
      <c r="D11" s="14"/>
      <c r="E11" s="59" t="s">
        <v>168</v>
      </c>
      <c r="F11" s="70" t="s">
        <v>106</v>
      </c>
      <c r="G11" s="71">
        <f>G8+G9+G10</f>
        <v>3.0999999999999996</v>
      </c>
      <c r="H11" s="36" t="s">
        <v>71</v>
      </c>
      <c r="I11" s="2"/>
    </row>
    <row r="12" spans="3:9" ht="19.5" customHeight="1">
      <c r="C12" s="13"/>
      <c r="D12" s="14"/>
      <c r="E12" s="59" t="s">
        <v>169</v>
      </c>
      <c r="F12" s="54" t="s">
        <v>107</v>
      </c>
      <c r="G12" s="64">
        <f>G7+G11</f>
        <v>13.1</v>
      </c>
      <c r="H12" s="35" t="s">
        <v>96</v>
      </c>
      <c r="I12" s="2"/>
    </row>
    <row r="13" spans="3:9" ht="19.5" customHeight="1">
      <c r="C13" s="17"/>
      <c r="D13" s="18" t="s">
        <v>101</v>
      </c>
      <c r="E13" s="59" t="s">
        <v>170</v>
      </c>
      <c r="F13" s="7" t="s">
        <v>108</v>
      </c>
      <c r="G13" s="71">
        <v>-4</v>
      </c>
      <c r="H13" s="36" t="s">
        <v>52</v>
      </c>
      <c r="I13" s="2"/>
    </row>
    <row r="14" spans="3:9" ht="19.5" customHeight="1">
      <c r="C14" s="17"/>
      <c r="D14" s="20" t="s">
        <v>45</v>
      </c>
      <c r="E14" s="59" t="s">
        <v>171</v>
      </c>
      <c r="F14" s="67" t="s">
        <v>109</v>
      </c>
      <c r="G14" s="64">
        <v>0</v>
      </c>
      <c r="H14" s="35" t="s">
        <v>53</v>
      </c>
      <c r="I14" s="2"/>
    </row>
    <row r="15" spans="3:9" ht="24.75" customHeight="1">
      <c r="C15" s="17"/>
      <c r="D15" s="20"/>
      <c r="E15" s="59" t="s">
        <v>172</v>
      </c>
      <c r="F15" s="67" t="s">
        <v>112</v>
      </c>
      <c r="G15" s="64">
        <v>6</v>
      </c>
      <c r="H15" s="35" t="s">
        <v>135</v>
      </c>
      <c r="I15" s="2"/>
    </row>
    <row r="16" spans="3:9" ht="27.75" customHeight="1">
      <c r="C16" s="17"/>
      <c r="D16" s="20"/>
      <c r="E16" s="59" t="s">
        <v>173</v>
      </c>
      <c r="F16" s="67" t="s">
        <v>113</v>
      </c>
      <c r="G16" s="64">
        <v>-10</v>
      </c>
      <c r="H16" s="35" t="s">
        <v>136</v>
      </c>
      <c r="I16" s="2"/>
    </row>
    <row r="17" spans="3:9" ht="19.5" customHeight="1">
      <c r="C17" s="17"/>
      <c r="D17" s="20"/>
      <c r="E17" s="59" t="s">
        <v>174</v>
      </c>
      <c r="F17" s="67" t="s">
        <v>114</v>
      </c>
      <c r="G17" s="64">
        <v>-4</v>
      </c>
      <c r="H17" s="35" t="s">
        <v>137</v>
      </c>
      <c r="I17" s="2"/>
    </row>
    <row r="18" spans="3:9" ht="27.75" customHeight="1">
      <c r="C18" s="17"/>
      <c r="D18" s="20"/>
      <c r="E18" s="59" t="s">
        <v>175</v>
      </c>
      <c r="F18" s="67" t="s">
        <v>115</v>
      </c>
      <c r="G18" s="65">
        <v>0</v>
      </c>
      <c r="H18" s="35" t="s">
        <v>98</v>
      </c>
      <c r="I18" s="2"/>
    </row>
    <row r="19" spans="3:9" ht="19.5" customHeight="1">
      <c r="C19" s="17"/>
      <c r="D19" s="20"/>
      <c r="E19" s="59" t="s">
        <v>176</v>
      </c>
      <c r="F19" s="67" t="s">
        <v>116</v>
      </c>
      <c r="G19" s="64">
        <v>-65</v>
      </c>
      <c r="H19" s="35" t="s">
        <v>66</v>
      </c>
      <c r="I19" s="2"/>
    </row>
    <row r="20" spans="3:9" ht="19.5" customHeight="1">
      <c r="C20" s="17"/>
      <c r="D20" s="20"/>
      <c r="E20" s="59" t="s">
        <v>177</v>
      </c>
      <c r="F20" s="67" t="s">
        <v>117</v>
      </c>
      <c r="G20" s="64">
        <v>21</v>
      </c>
      <c r="H20" s="35" t="s">
        <v>55</v>
      </c>
      <c r="I20" s="2"/>
    </row>
    <row r="21" spans="3:9" ht="19.5" customHeight="1">
      <c r="C21" s="17"/>
      <c r="D21" s="20"/>
      <c r="E21" s="59" t="s">
        <v>178</v>
      </c>
      <c r="F21" s="67" t="s">
        <v>118</v>
      </c>
      <c r="G21" s="22">
        <f>G19-G20</f>
        <v>-86</v>
      </c>
      <c r="H21" s="35" t="s">
        <v>56</v>
      </c>
      <c r="I21" s="2"/>
    </row>
    <row r="22" spans="3:9" ht="29.25" customHeight="1">
      <c r="C22" s="17"/>
      <c r="D22" s="19" t="s">
        <v>0</v>
      </c>
      <c r="E22" s="59" t="s">
        <v>179</v>
      </c>
      <c r="F22" s="7" t="s">
        <v>119</v>
      </c>
      <c r="G22" s="23">
        <f>(G12+G13+G14+G15+G16+G17+G18)-G21</f>
        <v>87.1</v>
      </c>
      <c r="H22" s="36" t="s">
        <v>57</v>
      </c>
      <c r="I22" s="2"/>
    </row>
    <row r="23" spans="3:9" ht="29.25" customHeight="1">
      <c r="C23" s="17"/>
      <c r="D23" s="15"/>
      <c r="E23" s="59" t="s">
        <v>180</v>
      </c>
      <c r="F23" s="7" t="s">
        <v>120</v>
      </c>
      <c r="G23" s="66">
        <v>0</v>
      </c>
      <c r="H23" s="36" t="s">
        <v>58</v>
      </c>
      <c r="I23" s="2"/>
    </row>
    <row r="24" spans="3:9" ht="26.25" customHeight="1">
      <c r="C24" s="17"/>
      <c r="D24" s="15"/>
      <c r="E24" s="59" t="s">
        <v>181</v>
      </c>
      <c r="F24" s="7" t="s">
        <v>121</v>
      </c>
      <c r="G24" s="66">
        <v>0</v>
      </c>
      <c r="H24" s="36" t="s">
        <v>59</v>
      </c>
      <c r="I24" s="2"/>
    </row>
    <row r="25" spans="3:9" ht="19.5" customHeight="1">
      <c r="C25" s="17"/>
      <c r="D25" s="15"/>
      <c r="E25" s="59" t="s">
        <v>81</v>
      </c>
      <c r="F25" s="53" t="s">
        <v>122</v>
      </c>
      <c r="G25" s="22">
        <f>G22+G23+G24</f>
        <v>87.1</v>
      </c>
      <c r="H25" s="35" t="s">
        <v>97</v>
      </c>
      <c r="I25" s="2"/>
    </row>
    <row r="26" spans="3:9" ht="28.5" customHeight="1" thickBot="1">
      <c r="C26" s="17"/>
      <c r="D26" s="31"/>
      <c r="E26" s="57" t="s">
        <v>182</v>
      </c>
      <c r="F26" s="69" t="s">
        <v>123</v>
      </c>
      <c r="G26" s="42">
        <f>(10^(G25/20))*(0.3/5.8)/(4*3.14159)</f>
        <v>93.21456215696146</v>
      </c>
      <c r="H26" s="37" t="s">
        <v>60</v>
      </c>
      <c r="I26" s="2"/>
    </row>
    <row r="27" spans="3:9" ht="19.5" customHeight="1" thickBot="1">
      <c r="C27" s="32"/>
      <c r="D27" s="24"/>
      <c r="E27" s="60" t="s">
        <v>183</v>
      </c>
      <c r="F27" s="72" t="s">
        <v>124</v>
      </c>
      <c r="G27" s="73">
        <f>G26+30</f>
        <v>123.21456215696146</v>
      </c>
      <c r="H27" s="43" t="s">
        <v>75</v>
      </c>
      <c r="I27" s="3"/>
    </row>
    <row r="28" spans="3:9" ht="19.5" customHeight="1">
      <c r="C28" s="9" t="s">
        <v>147</v>
      </c>
      <c r="D28" s="11" t="s">
        <v>101</v>
      </c>
      <c r="E28" s="77" t="s">
        <v>184</v>
      </c>
      <c r="F28" s="68" t="s">
        <v>125</v>
      </c>
      <c r="G28" s="45">
        <v>10</v>
      </c>
      <c r="H28" s="44" t="s">
        <v>138</v>
      </c>
      <c r="I28" s="2"/>
    </row>
    <row r="29" spans="3:9" ht="19.5" customHeight="1">
      <c r="C29" s="13" t="s">
        <v>185</v>
      </c>
      <c r="D29" s="15" t="s">
        <v>45</v>
      </c>
      <c r="E29" s="59" t="s">
        <v>186</v>
      </c>
      <c r="F29" s="55" t="s">
        <v>126</v>
      </c>
      <c r="G29" s="45">
        <f>G$17</f>
        <v>-4</v>
      </c>
      <c r="H29" s="38" t="s">
        <v>143</v>
      </c>
      <c r="I29" s="2"/>
    </row>
    <row r="30" spans="3:9" ht="27.75" customHeight="1">
      <c r="C30" s="13" t="s">
        <v>148</v>
      </c>
      <c r="D30" s="15"/>
      <c r="E30" s="59" t="s">
        <v>187</v>
      </c>
      <c r="F30" s="55" t="s">
        <v>127</v>
      </c>
      <c r="G30" s="45">
        <f>G$15</f>
        <v>6</v>
      </c>
      <c r="H30" s="38" t="s">
        <v>139</v>
      </c>
      <c r="I30" s="2"/>
    </row>
    <row r="31" spans="3:9" ht="23.25" customHeight="1">
      <c r="C31" s="17"/>
      <c r="D31" s="15"/>
      <c r="E31" s="59" t="s">
        <v>188</v>
      </c>
      <c r="F31" s="55" t="s">
        <v>128</v>
      </c>
      <c r="G31" s="45">
        <f>G$16</f>
        <v>-10</v>
      </c>
      <c r="H31" s="38" t="s">
        <v>140</v>
      </c>
      <c r="I31" s="2"/>
    </row>
    <row r="32" spans="3:9" ht="19.5" customHeight="1">
      <c r="C32" s="17"/>
      <c r="D32" s="15"/>
      <c r="E32" s="59" t="s">
        <v>189</v>
      </c>
      <c r="F32" s="55" t="s">
        <v>108</v>
      </c>
      <c r="G32" s="45">
        <f>G$13</f>
        <v>-4</v>
      </c>
      <c r="H32" s="38" t="s">
        <v>52</v>
      </c>
      <c r="I32" s="2"/>
    </row>
    <row r="33" spans="3:9" ht="19.5" customHeight="1">
      <c r="C33" s="17"/>
      <c r="D33" s="21"/>
      <c r="E33" s="59" t="s">
        <v>190</v>
      </c>
      <c r="F33" s="55" t="s">
        <v>109</v>
      </c>
      <c r="G33" s="45">
        <f>G$14</f>
        <v>0</v>
      </c>
      <c r="H33" s="38" t="s">
        <v>53</v>
      </c>
      <c r="I33" s="2"/>
    </row>
    <row r="34" spans="3:10" ht="19.5" customHeight="1">
      <c r="C34" s="17"/>
      <c r="D34" s="19" t="s">
        <v>100</v>
      </c>
      <c r="E34" s="59" t="s">
        <v>191</v>
      </c>
      <c r="F34" s="55" t="s">
        <v>111</v>
      </c>
      <c r="G34" s="45">
        <f>G$9</f>
        <v>13</v>
      </c>
      <c r="H34" s="38" t="s">
        <v>133</v>
      </c>
      <c r="I34" s="2"/>
      <c r="J34" s="1"/>
    </row>
    <row r="35" spans="3:9" ht="27.75" customHeight="1">
      <c r="C35" s="17"/>
      <c r="D35" s="15" t="s">
        <v>44</v>
      </c>
      <c r="E35" s="59" t="s">
        <v>192</v>
      </c>
      <c r="F35" s="55" t="s">
        <v>105</v>
      </c>
      <c r="G35" s="45">
        <f>G$10</f>
        <v>-9.9</v>
      </c>
      <c r="H35" s="39" t="s">
        <v>141</v>
      </c>
      <c r="I35" s="2"/>
    </row>
    <row r="36" spans="3:9" ht="19.5" customHeight="1">
      <c r="C36" s="17"/>
      <c r="D36" s="15"/>
      <c r="E36" s="59" t="s">
        <v>193</v>
      </c>
      <c r="F36" s="55" t="s">
        <v>165</v>
      </c>
      <c r="G36" s="45">
        <f>G$8</f>
        <v>0</v>
      </c>
      <c r="H36" s="38" t="s">
        <v>142</v>
      </c>
      <c r="I36" s="2"/>
    </row>
    <row r="37" spans="3:9" ht="28.5" customHeight="1">
      <c r="C37" s="17"/>
      <c r="D37" s="15"/>
      <c r="E37" s="59" t="s">
        <v>194</v>
      </c>
      <c r="F37" s="55" t="s">
        <v>115</v>
      </c>
      <c r="G37" s="45">
        <f>G18</f>
        <v>0</v>
      </c>
      <c r="H37" s="38" t="s">
        <v>54</v>
      </c>
      <c r="I37" s="2"/>
    </row>
    <row r="38" spans="3:9" ht="28.5" customHeight="1">
      <c r="C38" s="17"/>
      <c r="D38" s="15"/>
      <c r="E38" s="59" t="s">
        <v>195</v>
      </c>
      <c r="F38" s="55" t="s">
        <v>116</v>
      </c>
      <c r="G38" s="45">
        <v>-65</v>
      </c>
      <c r="H38" s="38" t="s">
        <v>130</v>
      </c>
      <c r="I38" s="2"/>
    </row>
    <row r="39" spans="3:9" ht="19.5" customHeight="1">
      <c r="C39" s="17"/>
      <c r="D39" s="15"/>
      <c r="E39" s="59" t="s">
        <v>196</v>
      </c>
      <c r="F39" s="55" t="s">
        <v>117</v>
      </c>
      <c r="G39" s="45">
        <v>21</v>
      </c>
      <c r="H39" s="38" t="s">
        <v>55</v>
      </c>
      <c r="I39" s="2"/>
    </row>
    <row r="40" spans="3:9" ht="19.5" customHeight="1">
      <c r="C40" s="17"/>
      <c r="D40" s="21"/>
      <c r="E40" s="59" t="s">
        <v>197</v>
      </c>
      <c r="F40" s="54" t="s">
        <v>118</v>
      </c>
      <c r="G40" s="25">
        <f>G38-G39</f>
        <v>-86</v>
      </c>
      <c r="H40" s="38" t="s">
        <v>67</v>
      </c>
      <c r="I40" s="2"/>
    </row>
    <row r="41" spans="3:9" ht="29.25" customHeight="1">
      <c r="C41" s="17"/>
      <c r="D41" s="19" t="s">
        <v>1</v>
      </c>
      <c r="E41" s="59" t="s">
        <v>198</v>
      </c>
      <c r="F41" s="52" t="s">
        <v>119</v>
      </c>
      <c r="G41" s="25">
        <f>(G28+G29+G30+G31+G32+G33)+(G34+G35+G36+G37)-G40</f>
        <v>87.1</v>
      </c>
      <c r="H41" s="40" t="s">
        <v>68</v>
      </c>
      <c r="I41" s="2"/>
    </row>
    <row r="42" spans="3:9" ht="19.5" customHeight="1">
      <c r="C42" s="17"/>
      <c r="D42" s="15"/>
      <c r="E42" s="59" t="s">
        <v>199</v>
      </c>
      <c r="F42" s="52" t="s">
        <v>120</v>
      </c>
      <c r="G42" s="45">
        <f>G23</f>
        <v>0</v>
      </c>
      <c r="H42" s="40" t="s">
        <v>144</v>
      </c>
      <c r="I42" s="2"/>
    </row>
    <row r="43" spans="3:9" ht="16.5" customHeight="1">
      <c r="C43" s="17"/>
      <c r="D43" s="15"/>
      <c r="E43" s="59" t="s">
        <v>200</v>
      </c>
      <c r="F43" s="7" t="s">
        <v>121</v>
      </c>
      <c r="G43" s="74">
        <f>G24</f>
        <v>0</v>
      </c>
      <c r="H43" s="40" t="s">
        <v>145</v>
      </c>
      <c r="I43" s="2"/>
    </row>
    <row r="44" spans="3:9" ht="19.5" customHeight="1">
      <c r="C44" s="17"/>
      <c r="D44" s="15"/>
      <c r="E44" s="59" t="s">
        <v>201</v>
      </c>
      <c r="F44" s="52" t="s">
        <v>122</v>
      </c>
      <c r="G44" s="45">
        <f>G41+G42+G43</f>
        <v>87.1</v>
      </c>
      <c r="H44" s="35" t="s">
        <v>249</v>
      </c>
      <c r="I44" s="3"/>
    </row>
    <row r="45" spans="3:9" ht="30.75" customHeight="1" thickBot="1">
      <c r="C45" s="17"/>
      <c r="D45" s="31"/>
      <c r="E45" s="61" t="s">
        <v>202</v>
      </c>
      <c r="F45" s="69" t="s">
        <v>123</v>
      </c>
      <c r="G45" s="46">
        <f>(10^(G44/20))*(0.3/5.8)/(4*3.14159)</f>
        <v>93.21456215696146</v>
      </c>
      <c r="H45" s="41" t="s">
        <v>60</v>
      </c>
      <c r="I45" s="3"/>
    </row>
    <row r="46" spans="3:8" ht="19.5" customHeight="1" thickBot="1">
      <c r="C46" s="76"/>
      <c r="D46" s="26"/>
      <c r="E46" s="62" t="s">
        <v>203</v>
      </c>
      <c r="F46" s="72" t="s">
        <v>129</v>
      </c>
      <c r="G46" s="75">
        <f>G45+30</f>
        <v>123.21456215696146</v>
      </c>
      <c r="H46" s="6" t="s">
        <v>74</v>
      </c>
    </row>
    <row r="48" ht="13.5">
      <c r="D48" t="s">
        <v>154</v>
      </c>
    </row>
  </sheetData>
  <printOptions/>
  <pageMargins left="0.7874015748031497" right="0.7874015748031497" top="0.984251968503937" bottom="0.984251968503937" header="0.5118110236220472" footer="0.5118110236220472"/>
  <pageSetup fitToHeight="1" fitToWidth="1" orientation="portrait" paperSize="9" scale="66" r:id="rId1"/>
  <headerFooter alignWithMargins="0">
    <oddHeader>&amp;C表2.5.1-3　必要干渉離隔距離算出テンプレート</oddHeader>
  </headerFooter>
</worksheet>
</file>

<file path=xl/worksheets/sheet6.xml><?xml version="1.0" encoding="utf-8"?>
<worksheet xmlns="http://schemas.openxmlformats.org/spreadsheetml/2006/main" xmlns:r="http://schemas.openxmlformats.org/officeDocument/2006/relationships">
  <sheetPr>
    <pageSetUpPr fitToPage="1"/>
  </sheetPr>
  <dimension ref="C1:J48"/>
  <sheetViews>
    <sheetView zoomScale="75" zoomScaleNormal="75" workbookViewId="0" topLeftCell="A27">
      <selection activeCell="H44" sqref="H44"/>
    </sheetView>
  </sheetViews>
  <sheetFormatPr defaultColWidth="9.00390625" defaultRowHeight="13.5"/>
  <cols>
    <col min="2" max="2" width="2.50390625" style="0" customWidth="1"/>
    <col min="3" max="3" width="14.75390625" style="0" customWidth="1"/>
    <col min="4" max="4" width="10.125" style="0" customWidth="1"/>
    <col min="5" max="5" width="4.25390625" style="63" customWidth="1"/>
    <col min="6" max="6" width="22.25390625" style="0" customWidth="1"/>
    <col min="7" max="7" width="7.625" style="0" customWidth="1"/>
    <col min="8" max="8" width="61.375" style="0" customWidth="1"/>
    <col min="9" max="9" width="11.25390625" style="0" customWidth="1"/>
  </cols>
  <sheetData>
    <row r="1" spans="3:9" ht="19.5" customHeight="1" thickBot="1">
      <c r="C1" s="4"/>
      <c r="D1" s="5"/>
      <c r="E1" s="56"/>
      <c r="F1" s="5" t="s">
        <v>94</v>
      </c>
      <c r="G1" s="47" t="s">
        <v>92</v>
      </c>
      <c r="H1" s="48" t="s">
        <v>93</v>
      </c>
      <c r="I1" s="2"/>
    </row>
    <row r="2" spans="3:9" ht="19.5" customHeight="1">
      <c r="C2" s="30" t="s">
        <v>95</v>
      </c>
      <c r="D2" s="14"/>
      <c r="E2" s="58" t="s">
        <v>149</v>
      </c>
      <c r="F2" s="7" t="s">
        <v>2</v>
      </c>
      <c r="G2" s="27" t="s">
        <v>22</v>
      </c>
      <c r="H2" s="49" t="s">
        <v>61</v>
      </c>
      <c r="I2" s="2"/>
    </row>
    <row r="3" spans="3:9" ht="19.5" customHeight="1">
      <c r="C3" s="17"/>
      <c r="D3" s="14"/>
      <c r="E3" s="61" t="s">
        <v>150</v>
      </c>
      <c r="F3" s="7" t="s">
        <v>102</v>
      </c>
      <c r="G3" s="28" t="s">
        <v>23</v>
      </c>
      <c r="H3" s="50" t="s">
        <v>62</v>
      </c>
      <c r="I3" s="2"/>
    </row>
    <row r="4" spans="3:9" ht="19.5" customHeight="1">
      <c r="C4" s="17"/>
      <c r="D4" s="14"/>
      <c r="E4" s="61" t="s">
        <v>151</v>
      </c>
      <c r="F4" s="7" t="s">
        <v>41</v>
      </c>
      <c r="G4" s="28">
        <v>1</v>
      </c>
      <c r="H4" s="50" t="s">
        <v>63</v>
      </c>
      <c r="I4" s="2"/>
    </row>
    <row r="5" spans="3:9" ht="19.5" customHeight="1">
      <c r="C5" s="17"/>
      <c r="D5" s="14"/>
      <c r="E5" s="61" t="s">
        <v>152</v>
      </c>
      <c r="F5" s="7" t="s">
        <v>42</v>
      </c>
      <c r="G5" s="28" t="s">
        <v>43</v>
      </c>
      <c r="H5" s="50" t="s">
        <v>64</v>
      </c>
      <c r="I5" s="2"/>
    </row>
    <row r="6" spans="3:9" ht="19.5" customHeight="1" thickBot="1">
      <c r="C6" s="32"/>
      <c r="D6" s="33"/>
      <c r="E6" s="57" t="s">
        <v>153</v>
      </c>
      <c r="F6" s="8" t="s">
        <v>103</v>
      </c>
      <c r="G6" s="29">
        <v>0</v>
      </c>
      <c r="H6" s="51" t="s">
        <v>65</v>
      </c>
      <c r="I6" s="2"/>
    </row>
    <row r="7" spans="3:9" ht="19.5" customHeight="1">
      <c r="C7" s="9" t="s">
        <v>146</v>
      </c>
      <c r="D7" s="10" t="s">
        <v>100</v>
      </c>
      <c r="E7" s="58" t="s">
        <v>3</v>
      </c>
      <c r="F7" s="12" t="s">
        <v>110</v>
      </c>
      <c r="G7" s="16">
        <v>10</v>
      </c>
      <c r="H7" s="34" t="s">
        <v>131</v>
      </c>
      <c r="I7" s="2"/>
    </row>
    <row r="8" spans="3:9" ht="19.5" customHeight="1">
      <c r="C8" s="13" t="s">
        <v>99</v>
      </c>
      <c r="D8" s="14" t="s">
        <v>44</v>
      </c>
      <c r="E8" s="59" t="s">
        <v>4</v>
      </c>
      <c r="F8" s="67" t="s">
        <v>104</v>
      </c>
      <c r="G8" s="65">
        <v>0</v>
      </c>
      <c r="H8" s="35" t="s">
        <v>132</v>
      </c>
      <c r="I8" s="2"/>
    </row>
    <row r="9" spans="3:9" ht="19.5" customHeight="1">
      <c r="C9" s="13" t="s">
        <v>147</v>
      </c>
      <c r="D9" s="14"/>
      <c r="E9" s="59" t="s">
        <v>5</v>
      </c>
      <c r="F9" s="67" t="s">
        <v>111</v>
      </c>
      <c r="G9" s="65">
        <v>13</v>
      </c>
      <c r="H9" s="35" t="s">
        <v>133</v>
      </c>
      <c r="I9" s="2"/>
    </row>
    <row r="10" spans="3:9" ht="27.75" customHeight="1">
      <c r="C10" s="13"/>
      <c r="D10" s="14"/>
      <c r="E10" s="59" t="s">
        <v>6</v>
      </c>
      <c r="F10" s="53" t="s">
        <v>105</v>
      </c>
      <c r="G10" s="65">
        <v>-19.1</v>
      </c>
      <c r="H10" s="35" t="s">
        <v>134</v>
      </c>
      <c r="I10" s="2"/>
    </row>
    <row r="11" spans="3:9" ht="26.25" customHeight="1">
      <c r="C11" s="13"/>
      <c r="D11" s="14"/>
      <c r="E11" s="59" t="s">
        <v>7</v>
      </c>
      <c r="F11" s="70" t="s">
        <v>106</v>
      </c>
      <c r="G11" s="71">
        <f>G8+G9+G10</f>
        <v>-6.100000000000001</v>
      </c>
      <c r="H11" s="36" t="s">
        <v>71</v>
      </c>
      <c r="I11" s="2"/>
    </row>
    <row r="12" spans="3:9" ht="19.5" customHeight="1">
      <c r="C12" s="13"/>
      <c r="D12" s="14"/>
      <c r="E12" s="59" t="s">
        <v>8</v>
      </c>
      <c r="F12" s="54" t="s">
        <v>107</v>
      </c>
      <c r="G12" s="64">
        <f>G7+G11</f>
        <v>3.8999999999999986</v>
      </c>
      <c r="H12" s="35" t="s">
        <v>96</v>
      </c>
      <c r="I12" s="2"/>
    </row>
    <row r="13" spans="3:9" ht="19.5" customHeight="1">
      <c r="C13" s="17"/>
      <c r="D13" s="18" t="s">
        <v>101</v>
      </c>
      <c r="E13" s="59" t="s">
        <v>9</v>
      </c>
      <c r="F13" s="7" t="s">
        <v>108</v>
      </c>
      <c r="G13" s="71">
        <v>-4</v>
      </c>
      <c r="H13" s="36" t="s">
        <v>52</v>
      </c>
      <c r="I13" s="2"/>
    </row>
    <row r="14" spans="3:9" ht="19.5" customHeight="1">
      <c r="C14" s="17"/>
      <c r="D14" s="20" t="s">
        <v>45</v>
      </c>
      <c r="E14" s="59" t="s">
        <v>10</v>
      </c>
      <c r="F14" s="67" t="s">
        <v>109</v>
      </c>
      <c r="G14" s="64">
        <v>0</v>
      </c>
      <c r="H14" s="35" t="s">
        <v>53</v>
      </c>
      <c r="I14" s="2"/>
    </row>
    <row r="15" spans="3:9" ht="24.75" customHeight="1">
      <c r="C15" s="17"/>
      <c r="D15" s="20"/>
      <c r="E15" s="59" t="s">
        <v>11</v>
      </c>
      <c r="F15" s="67" t="s">
        <v>112</v>
      </c>
      <c r="G15" s="64">
        <v>6</v>
      </c>
      <c r="H15" s="35" t="s">
        <v>135</v>
      </c>
      <c r="I15" s="2"/>
    </row>
    <row r="16" spans="3:9" ht="27.75" customHeight="1">
      <c r="C16" s="17"/>
      <c r="D16" s="20"/>
      <c r="E16" s="59" t="s">
        <v>12</v>
      </c>
      <c r="F16" s="67" t="s">
        <v>113</v>
      </c>
      <c r="G16" s="64">
        <v>-10</v>
      </c>
      <c r="H16" s="35" t="s">
        <v>136</v>
      </c>
      <c r="I16" s="2"/>
    </row>
    <row r="17" spans="3:9" ht="19.5" customHeight="1">
      <c r="C17" s="17"/>
      <c r="D17" s="20"/>
      <c r="E17" s="59" t="s">
        <v>13</v>
      </c>
      <c r="F17" s="67" t="s">
        <v>114</v>
      </c>
      <c r="G17" s="64">
        <v>-4</v>
      </c>
      <c r="H17" s="35" t="s">
        <v>137</v>
      </c>
      <c r="I17" s="2"/>
    </row>
    <row r="18" spans="3:9" ht="27.75" customHeight="1">
      <c r="C18" s="17"/>
      <c r="D18" s="20"/>
      <c r="E18" s="59" t="s">
        <v>14</v>
      </c>
      <c r="F18" s="67" t="s">
        <v>115</v>
      </c>
      <c r="G18" s="65">
        <v>0</v>
      </c>
      <c r="H18" s="35" t="s">
        <v>98</v>
      </c>
      <c r="I18" s="2"/>
    </row>
    <row r="19" spans="3:9" ht="19.5" customHeight="1">
      <c r="C19" s="17"/>
      <c r="D19" s="20"/>
      <c r="E19" s="59" t="s">
        <v>15</v>
      </c>
      <c r="F19" s="67" t="s">
        <v>116</v>
      </c>
      <c r="G19" s="64">
        <v>-65</v>
      </c>
      <c r="H19" s="35" t="s">
        <v>66</v>
      </c>
      <c r="I19" s="2"/>
    </row>
    <row r="20" spans="3:9" ht="19.5" customHeight="1">
      <c r="C20" s="17"/>
      <c r="D20" s="20"/>
      <c r="E20" s="59" t="s">
        <v>16</v>
      </c>
      <c r="F20" s="67" t="s">
        <v>117</v>
      </c>
      <c r="G20" s="64">
        <v>21</v>
      </c>
      <c r="H20" s="35" t="s">
        <v>55</v>
      </c>
      <c r="I20" s="2"/>
    </row>
    <row r="21" spans="3:9" ht="19.5" customHeight="1">
      <c r="C21" s="17"/>
      <c r="D21" s="20"/>
      <c r="E21" s="59" t="s">
        <v>17</v>
      </c>
      <c r="F21" s="67" t="s">
        <v>118</v>
      </c>
      <c r="G21" s="22">
        <f>G19-G20</f>
        <v>-86</v>
      </c>
      <c r="H21" s="35" t="s">
        <v>56</v>
      </c>
      <c r="I21" s="2"/>
    </row>
    <row r="22" spans="3:9" ht="29.25" customHeight="1">
      <c r="C22" s="17"/>
      <c r="D22" s="19" t="s">
        <v>0</v>
      </c>
      <c r="E22" s="59" t="s">
        <v>18</v>
      </c>
      <c r="F22" s="7" t="s">
        <v>119</v>
      </c>
      <c r="G22" s="23">
        <f>(G12+G13+G14+G15+G16+G17+G18)-G21</f>
        <v>77.9</v>
      </c>
      <c r="H22" s="36" t="s">
        <v>57</v>
      </c>
      <c r="I22" s="2"/>
    </row>
    <row r="23" spans="3:9" ht="29.25" customHeight="1">
      <c r="C23" s="17"/>
      <c r="D23" s="15"/>
      <c r="E23" s="59" t="s">
        <v>19</v>
      </c>
      <c r="F23" s="7" t="s">
        <v>120</v>
      </c>
      <c r="G23" s="66">
        <v>0</v>
      </c>
      <c r="H23" s="36" t="s">
        <v>58</v>
      </c>
      <c r="I23" s="2"/>
    </row>
    <row r="24" spans="3:9" ht="26.25" customHeight="1">
      <c r="C24" s="17"/>
      <c r="D24" s="15"/>
      <c r="E24" s="59" t="s">
        <v>20</v>
      </c>
      <c r="F24" s="7" t="s">
        <v>121</v>
      </c>
      <c r="G24" s="66">
        <v>0</v>
      </c>
      <c r="H24" s="36" t="s">
        <v>59</v>
      </c>
      <c r="I24" s="2"/>
    </row>
    <row r="25" spans="3:9" ht="19.5" customHeight="1">
      <c r="C25" s="17"/>
      <c r="D25" s="15"/>
      <c r="E25" s="59" t="s">
        <v>21</v>
      </c>
      <c r="F25" s="53" t="s">
        <v>122</v>
      </c>
      <c r="G25" s="22">
        <f>G22+G23+G24</f>
        <v>77.9</v>
      </c>
      <c r="H25" s="35" t="s">
        <v>97</v>
      </c>
      <c r="I25" s="2"/>
    </row>
    <row r="26" spans="3:9" ht="28.5" customHeight="1" thickBot="1">
      <c r="C26" s="17"/>
      <c r="D26" s="31"/>
      <c r="E26" s="57" t="s">
        <v>69</v>
      </c>
      <c r="F26" s="69" t="s">
        <v>123</v>
      </c>
      <c r="G26" s="42">
        <f>(10^(G25/20))*(0.3/5.8)/(4*3.14159)</f>
        <v>32.320923698616646</v>
      </c>
      <c r="H26" s="37" t="s">
        <v>60</v>
      </c>
      <c r="I26" s="2"/>
    </row>
    <row r="27" spans="3:9" ht="19.5" customHeight="1" thickBot="1">
      <c r="C27" s="32"/>
      <c r="D27" s="24"/>
      <c r="E27" s="60" t="s">
        <v>70</v>
      </c>
      <c r="F27" s="72" t="s">
        <v>124</v>
      </c>
      <c r="G27" s="73">
        <f>G26+30</f>
        <v>62.320923698616646</v>
      </c>
      <c r="H27" s="43" t="s">
        <v>75</v>
      </c>
      <c r="I27" s="3"/>
    </row>
    <row r="28" spans="3:9" ht="19.5" customHeight="1">
      <c r="C28" s="9" t="s">
        <v>147</v>
      </c>
      <c r="D28" s="11" t="s">
        <v>101</v>
      </c>
      <c r="E28" s="77" t="s">
        <v>24</v>
      </c>
      <c r="F28" s="68" t="s">
        <v>125</v>
      </c>
      <c r="G28" s="45">
        <v>10</v>
      </c>
      <c r="H28" s="44" t="s">
        <v>138</v>
      </c>
      <c r="I28" s="2"/>
    </row>
    <row r="29" spans="3:9" ht="19.5" customHeight="1">
      <c r="C29" s="13" t="s">
        <v>99</v>
      </c>
      <c r="D29" s="15" t="s">
        <v>45</v>
      </c>
      <c r="E29" s="59" t="s">
        <v>25</v>
      </c>
      <c r="F29" s="55" t="s">
        <v>126</v>
      </c>
      <c r="G29" s="45">
        <f>G$17</f>
        <v>-4</v>
      </c>
      <c r="H29" s="38" t="s">
        <v>143</v>
      </c>
      <c r="I29" s="2"/>
    </row>
    <row r="30" spans="3:9" ht="27.75" customHeight="1">
      <c r="C30" s="13" t="s">
        <v>148</v>
      </c>
      <c r="D30" s="15"/>
      <c r="E30" s="59" t="s">
        <v>26</v>
      </c>
      <c r="F30" s="55" t="s">
        <v>127</v>
      </c>
      <c r="G30" s="45">
        <f>G$15</f>
        <v>6</v>
      </c>
      <c r="H30" s="38" t="s">
        <v>139</v>
      </c>
      <c r="I30" s="2"/>
    </row>
    <row r="31" spans="3:9" ht="23.25" customHeight="1">
      <c r="C31" s="17"/>
      <c r="D31" s="15"/>
      <c r="E31" s="59" t="s">
        <v>27</v>
      </c>
      <c r="F31" s="55" t="s">
        <v>128</v>
      </c>
      <c r="G31" s="45">
        <f>G$16</f>
        <v>-10</v>
      </c>
      <c r="H31" s="38" t="s">
        <v>140</v>
      </c>
      <c r="I31" s="2"/>
    </row>
    <row r="32" spans="3:9" ht="19.5" customHeight="1">
      <c r="C32" s="17"/>
      <c r="D32" s="15"/>
      <c r="E32" s="59" t="s">
        <v>28</v>
      </c>
      <c r="F32" s="55" t="s">
        <v>108</v>
      </c>
      <c r="G32" s="45">
        <f>G$13</f>
        <v>-4</v>
      </c>
      <c r="H32" s="38" t="s">
        <v>52</v>
      </c>
      <c r="I32" s="2"/>
    </row>
    <row r="33" spans="3:9" ht="19.5" customHeight="1">
      <c r="C33" s="17"/>
      <c r="D33" s="21"/>
      <c r="E33" s="59" t="s">
        <v>29</v>
      </c>
      <c r="F33" s="55" t="s">
        <v>109</v>
      </c>
      <c r="G33" s="45">
        <f>G$14</f>
        <v>0</v>
      </c>
      <c r="H33" s="38" t="s">
        <v>53</v>
      </c>
      <c r="I33" s="2"/>
    </row>
    <row r="34" spans="3:10" ht="19.5" customHeight="1">
      <c r="C34" s="17"/>
      <c r="D34" s="19" t="s">
        <v>100</v>
      </c>
      <c r="E34" s="59" t="s">
        <v>30</v>
      </c>
      <c r="F34" s="55" t="s">
        <v>111</v>
      </c>
      <c r="G34" s="45">
        <f>G$9</f>
        <v>13</v>
      </c>
      <c r="H34" s="38" t="s">
        <v>133</v>
      </c>
      <c r="I34" s="2"/>
      <c r="J34" s="1"/>
    </row>
    <row r="35" spans="3:9" ht="27.75" customHeight="1">
      <c r="C35" s="17"/>
      <c r="D35" s="15" t="s">
        <v>44</v>
      </c>
      <c r="E35" s="59" t="s">
        <v>31</v>
      </c>
      <c r="F35" s="55" t="s">
        <v>105</v>
      </c>
      <c r="G35" s="45">
        <f>G$10</f>
        <v>-19.1</v>
      </c>
      <c r="H35" s="39" t="s">
        <v>141</v>
      </c>
      <c r="I35" s="2"/>
    </row>
    <row r="36" spans="3:9" ht="19.5" customHeight="1">
      <c r="C36" s="17"/>
      <c r="D36" s="15"/>
      <c r="E36" s="59" t="s">
        <v>32</v>
      </c>
      <c r="F36" s="55" t="s">
        <v>104</v>
      </c>
      <c r="G36" s="45">
        <f>G$8</f>
        <v>0</v>
      </c>
      <c r="H36" s="38" t="s">
        <v>142</v>
      </c>
      <c r="I36" s="2"/>
    </row>
    <row r="37" spans="3:9" ht="28.5" customHeight="1">
      <c r="C37" s="17"/>
      <c r="D37" s="15"/>
      <c r="E37" s="59" t="s">
        <v>33</v>
      </c>
      <c r="F37" s="55" t="s">
        <v>115</v>
      </c>
      <c r="G37" s="45">
        <f>G18</f>
        <v>0</v>
      </c>
      <c r="H37" s="38" t="s">
        <v>54</v>
      </c>
      <c r="I37" s="2"/>
    </row>
    <row r="38" spans="3:9" ht="28.5" customHeight="1">
      <c r="C38" s="17"/>
      <c r="D38" s="15"/>
      <c r="E38" s="59" t="s">
        <v>34</v>
      </c>
      <c r="F38" s="55" t="s">
        <v>116</v>
      </c>
      <c r="G38" s="45">
        <v>-65</v>
      </c>
      <c r="H38" s="38" t="s">
        <v>130</v>
      </c>
      <c r="I38" s="2"/>
    </row>
    <row r="39" spans="3:9" ht="19.5" customHeight="1">
      <c r="C39" s="17"/>
      <c r="D39" s="15"/>
      <c r="E39" s="59" t="s">
        <v>35</v>
      </c>
      <c r="F39" s="55" t="s">
        <v>117</v>
      </c>
      <c r="G39" s="45">
        <v>21</v>
      </c>
      <c r="H39" s="38" t="s">
        <v>55</v>
      </c>
      <c r="I39" s="2"/>
    </row>
    <row r="40" spans="3:9" ht="19.5" customHeight="1">
      <c r="C40" s="17"/>
      <c r="D40" s="21"/>
      <c r="E40" s="59" t="s">
        <v>36</v>
      </c>
      <c r="F40" s="54" t="s">
        <v>118</v>
      </c>
      <c r="G40" s="25">
        <f>G38-G39</f>
        <v>-86</v>
      </c>
      <c r="H40" s="38" t="s">
        <v>67</v>
      </c>
      <c r="I40" s="2"/>
    </row>
    <row r="41" spans="3:9" ht="29.25" customHeight="1">
      <c r="C41" s="17"/>
      <c r="D41" s="19" t="s">
        <v>1</v>
      </c>
      <c r="E41" s="59" t="s">
        <v>37</v>
      </c>
      <c r="F41" s="52" t="s">
        <v>119</v>
      </c>
      <c r="G41" s="25">
        <f>(G28+G29+G30+G31+G32+G33)+(G34+G35+G36+G37)-G40</f>
        <v>77.9</v>
      </c>
      <c r="H41" s="40" t="s">
        <v>68</v>
      </c>
      <c r="I41" s="2"/>
    </row>
    <row r="42" spans="3:9" ht="19.5" customHeight="1">
      <c r="C42" s="17"/>
      <c r="D42" s="15"/>
      <c r="E42" s="59" t="s">
        <v>38</v>
      </c>
      <c r="F42" s="52" t="s">
        <v>120</v>
      </c>
      <c r="G42" s="45">
        <f>G23</f>
        <v>0</v>
      </c>
      <c r="H42" s="40" t="s">
        <v>144</v>
      </c>
      <c r="I42" s="2"/>
    </row>
    <row r="43" spans="3:9" ht="16.5" customHeight="1">
      <c r="C43" s="17"/>
      <c r="D43" s="15"/>
      <c r="E43" s="59" t="s">
        <v>39</v>
      </c>
      <c r="F43" s="7" t="s">
        <v>121</v>
      </c>
      <c r="G43" s="74">
        <f>G24</f>
        <v>0</v>
      </c>
      <c r="H43" s="40" t="s">
        <v>145</v>
      </c>
      <c r="I43" s="2"/>
    </row>
    <row r="44" spans="3:9" ht="19.5" customHeight="1">
      <c r="C44" s="17"/>
      <c r="D44" s="15"/>
      <c r="E44" s="59" t="s">
        <v>40</v>
      </c>
      <c r="F44" s="52" t="s">
        <v>122</v>
      </c>
      <c r="G44" s="45">
        <f>G41+G42+G43</f>
        <v>77.9</v>
      </c>
      <c r="H44" s="35" t="s">
        <v>249</v>
      </c>
      <c r="I44" s="3"/>
    </row>
    <row r="45" spans="3:9" ht="30.75" customHeight="1" thickBot="1">
      <c r="C45" s="17"/>
      <c r="D45" s="31"/>
      <c r="E45" s="61" t="s">
        <v>72</v>
      </c>
      <c r="F45" s="69" t="s">
        <v>123</v>
      </c>
      <c r="G45" s="46">
        <f>(10^(G44/20))*(0.3/5.8)/(4*3.14159)</f>
        <v>32.320923698616646</v>
      </c>
      <c r="H45" s="41" t="s">
        <v>60</v>
      </c>
      <c r="I45" s="3"/>
    </row>
    <row r="46" spans="3:8" ht="19.5" customHeight="1" thickBot="1">
      <c r="C46" s="76"/>
      <c r="D46" s="26"/>
      <c r="E46" s="62" t="s">
        <v>73</v>
      </c>
      <c r="F46" s="72" t="s">
        <v>129</v>
      </c>
      <c r="G46" s="75">
        <f>G45+30</f>
        <v>62.320923698616646</v>
      </c>
      <c r="H46" s="6" t="s">
        <v>74</v>
      </c>
    </row>
    <row r="48" ht="13.5">
      <c r="D48" t="s">
        <v>154</v>
      </c>
    </row>
  </sheetData>
  <printOptions/>
  <pageMargins left="0.7874015748031497" right="0.7874015748031497" top="0.984251968503937" bottom="0.984251968503937" header="0.5118110236220472" footer="0.5118110236220472"/>
  <pageSetup fitToHeight="1" fitToWidth="1" orientation="portrait" paperSize="9" scale="66" r:id="rId1"/>
  <headerFooter alignWithMargins="0">
    <oddHeader>&amp;C表2.5.1-3　必要干渉離隔距離算出テンプレート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松下通信工業CSD技術３部設計２課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寺嶋正紀</dc:creator>
  <cp:keywords/>
  <dc:description/>
  <cp:lastModifiedBy>寺嶋　正紀</cp:lastModifiedBy>
  <cp:lastPrinted>2003-04-23T10:17:38Z</cp:lastPrinted>
  <dcterms:created xsi:type="dcterms:W3CDTF">2000-03-27T00:32:22Z</dcterms:created>
  <dcterms:modified xsi:type="dcterms:W3CDTF">2003-04-24T05:19:32Z</dcterms:modified>
  <cp:category/>
  <cp:version/>
  <cp:contentType/>
  <cp:contentStatus/>
</cp:coreProperties>
</file>